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.1a - Zařízení zdrav..." sheetId="2" r:id="rId2"/>
    <sheet name="D.1.4.1b - Zařízení zdrav..." sheetId="3" r:id="rId3"/>
    <sheet name="D 1.1.01 - VRN - Vedlejší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'D.1.4.1a - Zařízení zdrav...'!$C$91:$K$299</definedName>
    <definedName name="_xlnm.Print_Area" localSheetId="1">'D.1.4.1a - Zařízení zdrav...'!$C$4:$J$41,'D.1.4.1a - Zařízení zdrav...'!$C$47:$J$71,'D.1.4.1a - Zařízení zdrav...'!$C$77:$K$299</definedName>
    <definedName name="_xlnm.Print_Titles" localSheetId="1">'D.1.4.1a - Zařízení zdrav...'!$91:$91</definedName>
    <definedName name="_xlnm._FilterDatabase" localSheetId="2" hidden="1">'D.1.4.1b - Zařízení zdrav...'!$C$87:$K$577</definedName>
    <definedName name="_xlnm.Print_Area" localSheetId="2">'D.1.4.1b - Zařízení zdrav...'!$C$4:$J$41,'D.1.4.1b - Zařízení zdrav...'!$C$47:$J$67,'D.1.4.1b - Zařízení zdrav...'!$C$73:$K$577</definedName>
    <definedName name="_xlnm.Print_Titles" localSheetId="2">'D.1.4.1b - Zařízení zdrav...'!$87:$87</definedName>
    <definedName name="_xlnm._FilterDatabase" localSheetId="3" hidden="1">'D 1.1.01 - VRN - Vedlejší...'!$C$83:$K$97</definedName>
    <definedName name="_xlnm.Print_Area" localSheetId="3">'D 1.1.01 - VRN - Vedlejší...'!$C$4:$J$39,'D 1.1.01 - VRN - Vedlejší...'!$C$45:$J$65,'D 1.1.01 - VRN - Vedlejší...'!$C$71:$K$97</definedName>
    <definedName name="_xlnm.Print_Titles" localSheetId="3">'D 1.1.01 - VRN - Vedlejší...'!$83:$83</definedName>
    <definedName name="_xlnm.Print_Area" localSheetId="4">'Seznam figur'!$C$4:$G$452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8"/>
  <c i="4" r="J35"/>
  <c i="1" r="AX58"/>
  <c i="4" r="BI96"/>
  <c r="BH96"/>
  <c r="BG96"/>
  <c r="BF96"/>
  <c r="T96"/>
  <c r="T95"/>
  <c r="R96"/>
  <c r="R95"/>
  <c r="P96"/>
  <c r="P95"/>
  <c r="BI93"/>
  <c r="BH93"/>
  <c r="BG93"/>
  <c r="BF93"/>
  <c r="T93"/>
  <c r="T92"/>
  <c r="R93"/>
  <c r="R92"/>
  <c r="P93"/>
  <c r="P92"/>
  <c r="BI90"/>
  <c r="BH90"/>
  <c r="BG90"/>
  <c r="BF90"/>
  <c r="T90"/>
  <c r="T89"/>
  <c r="R90"/>
  <c r="R89"/>
  <c r="P90"/>
  <c r="P89"/>
  <c r="BI87"/>
  <c r="BH87"/>
  <c r="BG87"/>
  <c r="BF87"/>
  <c r="T87"/>
  <c r="T86"/>
  <c r="T85"/>
  <c r="T84"/>
  <c r="R87"/>
  <c r="R86"/>
  <c r="R85"/>
  <c r="R84"/>
  <c r="P87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3" r="J39"/>
  <c r="J38"/>
  <c i="1" r="AY57"/>
  <c i="3" r="J37"/>
  <c i="1" r="AX57"/>
  <c i="3" r="BI576"/>
  <c r="BH576"/>
  <c r="BG576"/>
  <c r="BF576"/>
  <c r="T576"/>
  <c r="R576"/>
  <c r="P576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38"/>
  <c r="BH538"/>
  <c r="BG538"/>
  <c r="BF538"/>
  <c r="T538"/>
  <c r="R538"/>
  <c r="P538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02"/>
  <c r="BH502"/>
  <c r="BG502"/>
  <c r="BF502"/>
  <c r="T502"/>
  <c r="R502"/>
  <c r="P502"/>
  <c r="BI385"/>
  <c r="BH385"/>
  <c r="BG385"/>
  <c r="BF385"/>
  <c r="T385"/>
  <c r="R385"/>
  <c r="P385"/>
  <c r="BI253"/>
  <c r="BH253"/>
  <c r="BG253"/>
  <c r="BF253"/>
  <c r="T253"/>
  <c r="R253"/>
  <c r="P253"/>
  <c r="BI176"/>
  <c r="BH176"/>
  <c r="BG176"/>
  <c r="BF176"/>
  <c r="T176"/>
  <c r="R176"/>
  <c r="P17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2" r="J39"/>
  <c r="J38"/>
  <c i="1" r="AY56"/>
  <c i="2" r="J37"/>
  <c i="1" r="AX56"/>
  <c i="2" r="BI298"/>
  <c r="BH298"/>
  <c r="BG298"/>
  <c r="BF298"/>
  <c r="T298"/>
  <c r="R298"/>
  <c r="P298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4"/>
  <c r="BH264"/>
  <c r="BG264"/>
  <c r="BF264"/>
  <c r="T264"/>
  <c r="R264"/>
  <c r="P26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1"/>
  <c r="BH171"/>
  <c r="BG171"/>
  <c r="BF171"/>
  <c r="T171"/>
  <c r="R171"/>
  <c r="P171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9"/>
  <c r="J88"/>
  <c r="F88"/>
  <c r="F86"/>
  <c r="E84"/>
  <c r="J59"/>
  <c r="J58"/>
  <c r="F58"/>
  <c r="F56"/>
  <c r="E54"/>
  <c r="J20"/>
  <c r="E20"/>
  <c r="F59"/>
  <c r="J19"/>
  <c r="J14"/>
  <c r="J86"/>
  <c r="E7"/>
  <c r="E80"/>
  <c i="1" r="L50"/>
  <c r="AM50"/>
  <c r="AM49"/>
  <c r="L49"/>
  <c r="AM47"/>
  <c r="L47"/>
  <c r="L45"/>
  <c r="L44"/>
  <c i="2" r="J147"/>
  <c r="J128"/>
  <c r="J108"/>
  <c i="3" r="J560"/>
  <c i="2" r="BK140"/>
  <c r="BK123"/>
  <c i="3" r="J529"/>
  <c i="2" r="BK189"/>
  <c r="BK125"/>
  <c i="3" r="J538"/>
  <c r="J565"/>
  <c i="2" r="J298"/>
  <c r="BK150"/>
  <c r="J186"/>
  <c r="J101"/>
  <c r="J94"/>
  <c i="3" r="J176"/>
  <c r="J526"/>
  <c i="4" r="J93"/>
  <c i="3" r="J523"/>
  <c i="4" r="BK90"/>
  <c i="2" r="BK152"/>
  <c r="BK180"/>
  <c r="J142"/>
  <c i="3" r="BK91"/>
  <c r="BK538"/>
  <c r="J253"/>
  <c i="2" r="BK186"/>
  <c r="J278"/>
  <c i="3" r="J558"/>
  <c i="2" r="J120"/>
  <c i="3" r="BK556"/>
  <c i="2" r="J125"/>
  <c r="BK101"/>
  <c i="3" r="BK502"/>
  <c i="2" r="J150"/>
  <c r="BK94"/>
  <c i="3" r="BK558"/>
  <c i="2" r="BK174"/>
  <c r="J145"/>
  <c i="3" r="F37"/>
  <c i="2" r="BK298"/>
  <c r="BK117"/>
  <c r="J140"/>
  <c i="3" r="J502"/>
  <c i="2" r="BK145"/>
  <c i="3" r="J562"/>
  <c r="BK571"/>
  <c i="2" r="J192"/>
  <c r="BK142"/>
  <c i="3" r="J571"/>
  <c r="BK532"/>
  <c i="2" r="J137"/>
  <c r="BK183"/>
  <c r="BK114"/>
  <c r="J152"/>
  <c i="3" r="BK568"/>
  <c r="J568"/>
  <c r="BK548"/>
  <c i="4" r="J90"/>
  <c i="3" r="BK526"/>
  <c r="BK562"/>
  <c i="2" r="BK130"/>
  <c r="J180"/>
  <c r="BK111"/>
  <c r="BK137"/>
  <c r="J104"/>
  <c i="3" r="BK565"/>
  <c r="BK529"/>
  <c i="4" r="J96"/>
  <c r="BK87"/>
  <c i="2" r="J275"/>
  <c i="1" r="AS55"/>
  <c i="2" r="BK171"/>
  <c r="J123"/>
  <c r="BK133"/>
  <c i="3" r="J550"/>
  <c r="J385"/>
  <c i="2" r="BK278"/>
  <c r="J177"/>
  <c r="BK128"/>
  <c r="J117"/>
  <c i="3" r="J554"/>
  <c r="BK552"/>
  <c r="BK176"/>
  <c r="J552"/>
  <c r="BK385"/>
  <c i="2" r="BK275"/>
  <c r="J130"/>
  <c r="J114"/>
  <c i="3" r="J556"/>
  <c r="BK554"/>
  <c i="4" r="J87"/>
  <c i="2" r="BK272"/>
  <c r="BK147"/>
  <c r="BK104"/>
  <c i="3" r="J574"/>
  <c i="2" r="J189"/>
  <c r="BK108"/>
  <c r="BK97"/>
  <c i="3" r="J546"/>
  <c r="BK550"/>
  <c i="2" r="J174"/>
  <c r="BK177"/>
  <c r="J111"/>
  <c i="3" r="BK576"/>
  <c i="2" r="J171"/>
  <c r="J272"/>
  <c r="J133"/>
  <c r="J97"/>
  <c r="J183"/>
  <c i="3" r="BK253"/>
  <c r="BK560"/>
  <c r="J532"/>
  <c i="4" r="BK96"/>
  <c i="3" r="BK574"/>
  <c r="J548"/>
  <c i="2" r="BK264"/>
  <c r="BK192"/>
  <c r="BK120"/>
  <c r="J264"/>
  <c i="3" r="J576"/>
  <c r="J91"/>
  <c r="BK546"/>
  <c r="BK523"/>
  <c i="4" r="BK93"/>
  <c l="1" r="P85"/>
  <c r="P84"/>
  <c i="1" r="AU58"/>
  <c i="2" r="BK100"/>
  <c r="J100"/>
  <c r="J65"/>
  <c r="T100"/>
  <c r="T136"/>
  <c r="T93"/>
  <c r="R100"/>
  <c r="T107"/>
  <c r="T106"/>
  <c r="BK179"/>
  <c r="J179"/>
  <c r="J70"/>
  <c i="3" r="BK90"/>
  <c r="J90"/>
  <c r="J65"/>
  <c i="2" r="BK93"/>
  <c r="J93"/>
  <c r="J64"/>
  <c r="P100"/>
  <c r="R107"/>
  <c r="R136"/>
  <c r="R179"/>
  <c i="3" r="T90"/>
  <c r="T89"/>
  <c r="T88"/>
  <c r="T573"/>
  <c i="2" r="P93"/>
  <c r="P107"/>
  <c r="P136"/>
  <c r="P179"/>
  <c i="3" r="P90"/>
  <c r="P89"/>
  <c r="P88"/>
  <c i="1" r="AU57"/>
  <c i="3" r="R573"/>
  <c i="2" r="R93"/>
  <c r="BK107"/>
  <c r="J107"/>
  <c r="J67"/>
  <c r="BK136"/>
  <c r="J136"/>
  <c r="J68"/>
  <c r="T179"/>
  <c i="3" r="R90"/>
  <c r="R89"/>
  <c r="R88"/>
  <c r="P573"/>
  <c r="BK573"/>
  <c r="J573"/>
  <c r="J66"/>
  <c i="2" r="BK176"/>
  <c r="J176"/>
  <c r="J69"/>
  <c i="4" r="BK86"/>
  <c r="J86"/>
  <c r="J61"/>
  <c r="BK95"/>
  <c r="J95"/>
  <c r="J64"/>
  <c r="BK89"/>
  <c r="J89"/>
  <c r="J62"/>
  <c r="BK92"/>
  <c r="J92"/>
  <c r="J63"/>
  <c i="3" r="BK89"/>
  <c r="J89"/>
  <c r="J64"/>
  <c i="4" r="J52"/>
  <c r="F55"/>
  <c r="E74"/>
  <c r="BE87"/>
  <c r="BE90"/>
  <c r="BE93"/>
  <c r="BE96"/>
  <c i="3" r="E50"/>
  <c r="F59"/>
  <c r="J82"/>
  <c r="BE91"/>
  <c r="BE502"/>
  <c r="BE546"/>
  <c r="BE548"/>
  <c r="BE552"/>
  <c r="BE554"/>
  <c r="BE556"/>
  <c r="BE560"/>
  <c r="BE562"/>
  <c r="BE568"/>
  <c i="2" r="BK106"/>
  <c r="J106"/>
  <c r="J66"/>
  <c i="3" r="BE523"/>
  <c r="BE526"/>
  <c r="BE253"/>
  <c r="BE176"/>
  <c r="BE529"/>
  <c r="BE385"/>
  <c r="BE532"/>
  <c r="BE538"/>
  <c r="BE550"/>
  <c r="BE558"/>
  <c r="BE565"/>
  <c r="BE571"/>
  <c r="BE574"/>
  <c r="BE576"/>
  <c i="1" r="BB57"/>
  <c i="2" r="E50"/>
  <c r="F89"/>
  <c r="BE94"/>
  <c r="BE101"/>
  <c r="BE108"/>
  <c r="BE111"/>
  <c r="BE128"/>
  <c r="BE133"/>
  <c r="BE140"/>
  <c r="BE130"/>
  <c r="BE104"/>
  <c r="BE147"/>
  <c r="BE150"/>
  <c r="BE171"/>
  <c r="BE174"/>
  <c r="BE192"/>
  <c r="J56"/>
  <c r="BE97"/>
  <c r="BE114"/>
  <c r="BE117"/>
  <c r="BE120"/>
  <c r="BE123"/>
  <c r="BE125"/>
  <c r="BE137"/>
  <c r="BE145"/>
  <c r="BE177"/>
  <c r="BE180"/>
  <c r="BE186"/>
  <c r="BE189"/>
  <c r="BE264"/>
  <c r="BE272"/>
  <c r="BE275"/>
  <c r="BE278"/>
  <c r="BE298"/>
  <c r="BE142"/>
  <c r="BE152"/>
  <c r="BE183"/>
  <c r="F39"/>
  <c i="1" r="BD56"/>
  <c r="AS54"/>
  <c i="3" r="J36"/>
  <c i="1" r="AW57"/>
  <c i="4" r="F37"/>
  <c i="1" r="BD58"/>
  <c i="2" r="F38"/>
  <c i="1" r="BC56"/>
  <c i="2" r="F36"/>
  <c i="1" r="BA56"/>
  <c i="4" r="F35"/>
  <c i="1" r="BB58"/>
  <c i="3" r="F38"/>
  <c i="1" r="BC57"/>
  <c i="4" r="J34"/>
  <c i="1" r="AW58"/>
  <c i="4" r="F34"/>
  <c i="1" r="BA58"/>
  <c i="2" r="F37"/>
  <c i="1" r="BB56"/>
  <c r="BB55"/>
  <c r="AX55"/>
  <c i="4" r="F36"/>
  <c i="1" r="BC58"/>
  <c i="3" r="F36"/>
  <c i="1" r="BA57"/>
  <c i="2" r="J36"/>
  <c i="1" r="AW56"/>
  <c i="3" r="F39"/>
  <c i="1" r="BD57"/>
  <c i="2" l="1" r="P106"/>
  <c r="P92"/>
  <c i="1" r="AU56"/>
  <c i="2" r="R106"/>
  <c r="R92"/>
  <c r="T92"/>
  <c i="4" r="BK85"/>
  <c r="BK84"/>
  <c r="J84"/>
  <c r="J59"/>
  <c i="3" r="BK88"/>
  <c r="J88"/>
  <c r="J63"/>
  <c i="2" r="BK92"/>
  <c r="J92"/>
  <c r="J63"/>
  <c i="4" r="J33"/>
  <c i="1" r="AV58"/>
  <c r="AT58"/>
  <c r="BB54"/>
  <c r="W31"/>
  <c r="AU55"/>
  <c r="AU54"/>
  <c r="BC55"/>
  <c i="3" r="F35"/>
  <c i="1" r="AZ57"/>
  <c i="2" r="F35"/>
  <c i="1" r="AZ56"/>
  <c i="3" r="J35"/>
  <c i="1" r="AV57"/>
  <c r="AT57"/>
  <c i="4" r="F33"/>
  <c i="1" r="AZ58"/>
  <c r="BA55"/>
  <c r="AW55"/>
  <c r="BD55"/>
  <c i="2" r="J35"/>
  <c i="1" r="AV56"/>
  <c r="AT56"/>
  <c i="4" l="1" r="J85"/>
  <c r="J60"/>
  <c i="1" r="BC54"/>
  <c r="AY54"/>
  <c i="4" r="J30"/>
  <c i="1" r="AG58"/>
  <c i="2" r="J32"/>
  <c i="1" r="AG56"/>
  <c r="BA54"/>
  <c r="AW54"/>
  <c r="AK30"/>
  <c r="BD54"/>
  <c r="W33"/>
  <c i="3" r="J32"/>
  <c i="1" r="AG57"/>
  <c r="AN57"/>
  <c r="AY55"/>
  <c r="AX54"/>
  <c r="AZ55"/>
  <c i="4" l="1" r="J39"/>
  <c i="3" r="J41"/>
  <c i="2" r="J41"/>
  <c i="1" r="AN56"/>
  <c r="AN58"/>
  <c r="AZ54"/>
  <c r="W29"/>
  <c r="AG55"/>
  <c r="AG54"/>
  <c r="AK26"/>
  <c r="W32"/>
  <c r="AV55"/>
  <c r="AT55"/>
  <c r="W30"/>
  <c l="1" r="AN55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<sst xmlns="http://schemas.openxmlformats.org/spreadsheetml/2006/main">
  <si>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</si>
  <si>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</si>
  <si>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</si>
  <si>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</si>
  <si>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</si>
  <si>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{a7570153-4e07-4911-8324-b54d0a83ada8}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</si>
  <si>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</si>
  <si>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</si>
  <si>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</si>
  <si>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</si>
  <si>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</si>
  <si>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</si>
  <si>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</si>
  <si>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</si>
  <si>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</si>
  <si>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</si>
  <si>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</si>
  <si>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</si>
  <si>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 REORGANIZACE ZRAVOTNÍ PÉČE DĚTSKÉHO A DOROST. ODDĚLENÍ PAVILONU „C - ZTI STOUPAČKY, KZ a.s. - NEMOCNICE MOST o.z.</t>
  </si>
  <si>
    <t>KSO:</t>
  </si>
  <si>
    <t/>
  </si>
  <si>
    <t>CC-CZ:</t>
  </si>
  <si>
    <t>Místo:</t>
  </si>
  <si>
    <t xml:space="preserve">Pavilon „C“ v areálu nemocnice Most  </t>
  </si>
  <si>
    <t>Datum:</t>
  </si>
  <si>
    <t>9. 9. 2024</t>
  </si>
  <si>
    <t>Zadavatel:</t>
  </si>
  <si>
    <t>IČ:</t>
  </si>
  <si>
    <t xml:space="preserve">25488627 </t>
  </si>
  <si>
    <t>Krajská zdravotní, a.s.</t>
  </si>
  <si>
    <t>DIČ:</t>
  </si>
  <si>
    <t>Uchazeč:</t>
  </si>
  <si>
    <t>Vyplň údaj</t>
  </si>
  <si>
    <t>Projektant:</t>
  </si>
  <si>
    <t>64650685</t>
  </si>
  <si>
    <t>P.K.I. Projekt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</si>
  <si>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</si>
  <si>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</si>
  <si>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</si>
  <si>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</si>
  <si>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</si>
  <si>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</si>
  <si>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</si>
  <si>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</si>
  <si>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</si>
  <si>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</si>
  <si>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</si>
  <si>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</si>
  <si>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</si>
  <si>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</si>
  <si>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</si>
  <si>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</si>
  <si>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</si>
  <si>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</si>
  <si>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</si>
  <si>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</si>
  <si>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</si>
  <si>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</si>
  <si>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</si>
  <si>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</si>
  <si>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</si>
  <si>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</si>
  <si>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</si>
  <si>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</si>
  <si>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</si>
  <si>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</si>
  <si>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</si>
  <si>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</si>
  <si>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</si>
  <si>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</si>
  <si>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</si>
  <si>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</si>
  <si>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</si>
  <si>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</si>
  <si>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</si>
  <si>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</si>
  <si>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</si>
  <si>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</si>
  <si>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D.1.4.1</t>
  </si>
  <si>
    <t xml:space="preserve">Zařízení zdravotně technických instalací </t>
  </si>
  <si>
    <t>STA</t>
  </si>
  <si>
    <t>{f57309ee-23f2-4119-b3ed-2a8f7eddd4cb}</t>
  </si>
  <si>
    <t>2</t>
  </si>
  <si>
    <t>/</t>
  </si>
  <si>
    <t>D.1.4.1a</t>
  </si>
  <si>
    <t>Zařízení zdravotně technických instalací - Splašková kanalizace</t>
  </si>
  <si>
    <t>Soupis</t>
  </si>
  <si>
    <t>{6bcd3d3d-1284-4b7c-8c11-37e2eebdd50c}</t>
  </si>
  <si>
    <t>D.1.4.1b</t>
  </si>
  <si>
    <t>Zařízení zdravotně technických instalací - Vodovod</t>
  </si>
  <si>
    <t>{2bb673f0-0d5c-4a25-a15c-999d01a18be4}</t>
  </si>
  <si>
    <t>D 1.1.01 - VRN</t>
  </si>
  <si>
    <t>Vedlejší rozpočtové náklady</t>
  </si>
  <si>
    <t>{7c906718-8cd1-40a5-8b7d-3abd8139f5eb}</t>
  </si>
  <si>
    <t>KRYCÍ LIST SOUPISU PRACÍ</t>
  </si>
  <si>
    <t>Objekt:</t>
  </si>
  <si>
    <t xml:space="preserve">D.1.4.1 - Zařízení zdravotně technických instalací </t>
  </si>
  <si>
    <t>Soupis:</t>
  </si>
  <si>
    <t>D.1.4.1a - Zařízení zdravotně technických instalací - Splašková kanalizace</t>
  </si>
  <si>
    <t>REKAPITULACE ČLENĚNÍ SOUPISU PRACÍ</t>
  </si>
  <si>
    <t>Kód dílu - Popis</t>
  </si>
  <si>
    <t>Cena celkem [CZK]</t>
  </si>
  <si>
    <t>-1</t>
  </si>
  <si>
    <t>3 - Svislé a kompletní konstrukce</t>
  </si>
  <si>
    <t>4 - Vodorovné konstrukce</t>
  </si>
  <si>
    <t>HSV - Práce a dodávky HSV</t>
  </si>
  <si>
    <t xml:space="preserve">    1 - Zemní práce</t>
  </si>
  <si>
    <t xml:space="preserve">    8 - Trubní vedení</t>
  </si>
  <si>
    <t xml:space="preserve">    998 - Přesun hmot</t>
  </si>
  <si>
    <t>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</si>
  <si>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</si>
  <si>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</si>
  <si>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</si>
  <si>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</si>
  <si>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</si>
  <si>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</si>
  <si>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</si>
  <si>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</si>
  <si>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</si>
  <si>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</si>
  <si>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</si>
  <si>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</si>
  <si>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</si>
  <si>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</si>
  <si>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Svislé a kompletní konstrukce</t>
  </si>
  <si>
    <t>ROZPOCET</t>
  </si>
  <si>
    <t>K</t>
  </si>
  <si>
    <t>359901211</t>
  </si>
  <si>
    <t>Monitoring stok (kamerový systém) jakékoli výšky nová kanalizace</t>
  </si>
  <si>
    <t>m</t>
  </si>
  <si>
    <t>CS ÚRS 2024 02</t>
  </si>
  <si>
    <t>4</t>
  </si>
  <si>
    <t>1716622875</t>
  </si>
  <si>
    <t>Online PSC</t>
  </si>
  <si>
    <t>https://podminky.urs.cz/item/CS_URS_2024_02/359901211</t>
  </si>
  <si>
    <t>VV</t>
  </si>
  <si>
    <t xml:space="preserve">"pro bezvýkopovou metodu"   87,8</t>
  </si>
  <si>
    <t>359901212</t>
  </si>
  <si>
    <t>Monitoring stok (kamerový systém) jakékoli výšky stávající kanalizace</t>
  </si>
  <si>
    <t>1363091613</t>
  </si>
  <si>
    <t>https://podminky.urs.cz/item/CS_URS_2024_02/359901212</t>
  </si>
  <si>
    <t>Vodorovné konstrukce</t>
  </si>
  <si>
    <t>452112112</t>
  </si>
  <si>
    <t>Osazení betonových dílců prstenců nebo rámů pod poklopy a mříže, výšky do 100 mm</t>
  </si>
  <si>
    <t>kus</t>
  </si>
  <si>
    <t>811754003</t>
  </si>
  <si>
    <t>https://podminky.urs.cz/item/CS_URS_2024_02/452112112</t>
  </si>
  <si>
    <t xml:space="preserve">"Splašková kanalizace RŠ"    1*5</t>
  </si>
  <si>
    <t>M</t>
  </si>
  <si>
    <t>59224013</t>
  </si>
  <si>
    <t>prstenec šachtový vyrovnávací betonový 625x100x100mm</t>
  </si>
  <si>
    <t>8</t>
  </si>
  <si>
    <t>1423574826</t>
  </si>
  <si>
    <t>HSV</t>
  </si>
  <si>
    <t>Práce a dodávky HSV</t>
  </si>
  <si>
    <t>Zemní práce</t>
  </si>
  <si>
    <t>5</t>
  </si>
  <si>
    <t>131213701</t>
  </si>
  <si>
    <t>Hloubení nezapažených jam ručně s urovnáním dna do předepsaného profilu a spádu v hornině třídy těžitelnosti I skupiny 3 soudržných</t>
  </si>
  <si>
    <t>m3</t>
  </si>
  <si>
    <t>147007891</t>
  </si>
  <si>
    <t>https://podminky.urs.cz/item/CS_URS_2024_02/131213701</t>
  </si>
  <si>
    <t xml:space="preserve">"pro  nouvou RŠ"     (2,5*2,5*0,5)*5</t>
  </si>
  <si>
    <t>6</t>
  </si>
  <si>
    <t>131251102</t>
  </si>
  <si>
    <t>Hloubení nezapažených jam a zářezů strojně s urovnáním dna do předepsaného profilu a spádu v hornině třídy těžitelnosti I skupiny 3 přes 20 do 50 m3</t>
  </si>
  <si>
    <t>-980697506</t>
  </si>
  <si>
    <t>https://podminky.urs.cz/item/CS_URS_2024_02/131251102</t>
  </si>
  <si>
    <t xml:space="preserve">"pro  nouvou RŠ"     (2,5*2,5*4,5)*5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</si>
  <si>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</si>
  <si>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</si>
  <si>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</si>
  <si>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-1475052023</t>
  </si>
  <si>
    <t>https://podminky.urs.cz/item/CS_URS_2024_02/162751117</t>
  </si>
  <si>
    <t>140,625+15,625-125,0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</si>
  <si>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</si>
  <si>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</si>
  <si>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-1322696358</t>
  </si>
  <si>
    <t>https://podminky.urs.cz/item/CS_URS_2024_02/162751119</t>
  </si>
  <si>
    <t>31,25*20 "Přepočtené koeficientem množství</t>
  </si>
  <si>
    <t>9</t>
  </si>
  <si>
    <t>171201221</t>
  </si>
  <si>
    <t>Poplatek za uložení stavebního odpadu na skládce (skládkovné) zeminy a kamení zatříděného do Katalogu odpadů pod kódem 17 05 04</t>
  </si>
  <si>
    <t>t</t>
  </si>
  <si>
    <t>149080685</t>
  </si>
  <si>
    <t>https://podminky.urs.cz/item/CS_URS_2024_02/171201221</t>
  </si>
  <si>
    <t>31,25*1,6</t>
  </si>
  <si>
    <t>10</t>
  </si>
  <si>
    <t>171251201</t>
  </si>
  <si>
    <t>Uložení sypaniny na skládky nebo meziskládky bez hutnění s upravením uložené sypaniny do předepsaného tvaru</t>
  </si>
  <si>
    <t>-923496390</t>
  </si>
  <si>
    <t>https://podminky.urs.cz/item/CS_URS_2024_02/171251201</t>
  </si>
  <si>
    <t>11</t>
  </si>
  <si>
    <t>174151101</t>
  </si>
  <si>
    <t>Zásyp sypaninou z jakékoliv horniny strojně s uložením výkopku ve vrstvách se zhutněním jam, šachet, rýh nebo kolem objektů v těchto vykopávkách</t>
  </si>
  <si>
    <t>1670357313</t>
  </si>
  <si>
    <t>https://podminky.urs.cz/item/CS_URS_2024_02/174151101</t>
  </si>
  <si>
    <t xml:space="preserve">"pro  nouvou RŠ"     (2,5*2,5*4,0)*5</t>
  </si>
  <si>
    <t>12</t>
  </si>
  <si>
    <t>58344171</t>
  </si>
  <si>
    <t>štěrkodrť frakce 0/32</t>
  </si>
  <si>
    <t>1038331638</t>
  </si>
  <si>
    <t xml:space="preserve">"pro  nouvou RŠ"     ((2,5*2,5*4,0)*1,8)*5</t>
  </si>
  <si>
    <t>13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</si>
  <si>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</si>
  <si>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</si>
  <si>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-1383405720</t>
  </si>
  <si>
    <t>https://podminky.urs.cz/item/CS_URS_2024_02/175151101</t>
  </si>
  <si>
    <t>14</t>
  </si>
  <si>
    <t>58337303</t>
  </si>
  <si>
    <t>štěrkopísek frakce 0/8</t>
  </si>
  <si>
    <t>356014348</t>
  </si>
  <si>
    <t xml:space="preserve">"pro  nouvou RŠ"     ((2,5*2,5*0,5)*1,5)*5</t>
  </si>
  <si>
    <t>23,438*2 'Přepočtené koeficientem množství</t>
  </si>
  <si>
    <t>Trubní vedení</t>
  </si>
  <si>
    <t>894410103</t>
  </si>
  <si>
    <t>Osazení betonových dílců šachet kanalizačních dno DN 1000, výšky 1000 mm</t>
  </si>
  <si>
    <t>-195076249</t>
  </si>
  <si>
    <t>https://podminky.urs.cz/item/CS_URS_2024_02/894410103</t>
  </si>
  <si>
    <t>16</t>
  </si>
  <si>
    <t>59224339</t>
  </si>
  <si>
    <t>dno betonové šachty DN 1000 kanalizační výšky 100cm</t>
  </si>
  <si>
    <t>-1184630632</t>
  </si>
  <si>
    <t xml:space="preserve">"Splašková kanalizace RŠ"     1*5</t>
  </si>
  <si>
    <t>17</t>
  </si>
  <si>
    <t>894410213</t>
  </si>
  <si>
    <t>Osazení betonových dílců šachet kanalizačních skruž rovná DN 1000, výšky 1000 mm</t>
  </si>
  <si>
    <t>1117557351</t>
  </si>
  <si>
    <t>https://podminky.urs.cz/item/CS_URS_2024_02/894410213</t>
  </si>
  <si>
    <t xml:space="preserve">"Splašková kanalizace RŠ"     3*5</t>
  </si>
  <si>
    <t>18</t>
  </si>
  <si>
    <t>59224162</t>
  </si>
  <si>
    <t>skruž betonová kanalizační se stupadly 100x100x12cm</t>
  </si>
  <si>
    <t>-1684575756</t>
  </si>
  <si>
    <t>19</t>
  </si>
  <si>
    <t>894410232</t>
  </si>
  <si>
    <t>Osazení betonových dílců šachet kanalizačních skruž přechodová (konus) DN 1000</t>
  </si>
  <si>
    <t>1942124394</t>
  </si>
  <si>
    <t>https://podminky.urs.cz/item/CS_URS_2024_02/894410232</t>
  </si>
  <si>
    <t>20</t>
  </si>
  <si>
    <t>59224312</t>
  </si>
  <si>
    <t>konus betonové šachty DN 1000 kanalizační 100x62,5x58cm tl stěny 12 stupadla poplastovaná</t>
  </si>
  <si>
    <t>87444025</t>
  </si>
  <si>
    <t>898161201</t>
  </si>
  <si>
    <t>Vložkování kanalizačního potrubí litinového, ocelového nebo betonového textilním rukávcem sanační tloušťky 7 mm DN 200</t>
  </si>
  <si>
    <t>1762255038</t>
  </si>
  <si>
    <t>https://podminky.urs.cz/item/CS_URS_2024_02/898161201</t>
  </si>
  <si>
    <t>"Větev 1"</t>
  </si>
  <si>
    <t>12,0</t>
  </si>
  <si>
    <t>"Větev 8"</t>
  </si>
  <si>
    <t>6,5</t>
  </si>
  <si>
    <t>"Větev 17"</t>
  </si>
  <si>
    <t>11,8</t>
  </si>
  <si>
    <t>"Větev 27"</t>
  </si>
  <si>
    <t>11,0</t>
  </si>
  <si>
    <t>"Větev 50"</t>
  </si>
  <si>
    <t>7,0</t>
  </si>
  <si>
    <t>"Větev 43"</t>
  </si>
  <si>
    <t>15,0</t>
  </si>
  <si>
    <t>"Větev 58"</t>
  </si>
  <si>
    <t>"Větev 61"</t>
  </si>
  <si>
    <t>12,5</t>
  </si>
  <si>
    <t>Součet</t>
  </si>
  <si>
    <t>22</t>
  </si>
  <si>
    <t>899104112</t>
  </si>
  <si>
    <t>Osazení poklopů šachtových litinových, ocelových nebo železobetonových včetně rámů pro třídu zatížení D400, E600</t>
  </si>
  <si>
    <t>705789217</t>
  </si>
  <si>
    <t>https://podminky.urs.cz/item/CS_URS_2024_02/899104112</t>
  </si>
  <si>
    <t>23</t>
  </si>
  <si>
    <t>55241402</t>
  </si>
  <si>
    <t>poklop šachtový s rámem DN 600 třída D400 bez odvětrání</t>
  </si>
  <si>
    <t>-365459515</t>
  </si>
  <si>
    <t>998</t>
  </si>
  <si>
    <t>Přesun hmot</t>
  </si>
  <si>
    <t>24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</si>
  <si>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</si>
  <si>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</si>
  <si>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194513334</t>
  </si>
  <si>
    <t>https://podminky.urs.cz/item/CS_URS_2024_02/998276101</t>
  </si>
  <si>
    <t>721</t>
  </si>
  <si>
    <t>Zdravotechnika - vnitřní kanalizace</t>
  </si>
  <si>
    <t>25</t>
  </si>
  <si>
    <t>721175222</t>
  </si>
  <si>
    <t>Plastové potrubí odhlučněné třívrstvé svodné (ležaté) DN 110</t>
  </si>
  <si>
    <t>1851301275</t>
  </si>
  <si>
    <t>https://podminky.urs.cz/item/CS_URS_2024_02/721175222</t>
  </si>
  <si>
    <t>4,0*1,1</t>
  </si>
  <si>
    <t>26</t>
  </si>
  <si>
    <t>721175223</t>
  </si>
  <si>
    <t>Plastové potrubí odhlučněné třívrstvé svodné (ležaté) DN 125</t>
  </si>
  <si>
    <t>1360996342</t>
  </si>
  <si>
    <t>https://podminky.urs.cz/item/CS_URS_2024_02/721175223</t>
  </si>
  <si>
    <t>113,7*1,1</t>
  </si>
  <si>
    <t>27</t>
  </si>
  <si>
    <t>721175224</t>
  </si>
  <si>
    <t>Plastové potrubí odhlučněné třívrstvé svodné (ležaté) DN 160</t>
  </si>
  <si>
    <t>-1631363066</t>
  </si>
  <si>
    <t>https://podminky.urs.cz/item/CS_URS_2024_02/721175224</t>
  </si>
  <si>
    <t>129,5*1,1</t>
  </si>
  <si>
    <t>28</t>
  </si>
  <si>
    <t>721175226</t>
  </si>
  <si>
    <t>Plastové potrubí odhlučněné třívrstvé svodné (ležaté) DN 200</t>
  </si>
  <si>
    <t>1391027474</t>
  </si>
  <si>
    <t>https://podminky.urs.cz/item/CS_URS_2024_02/721175226</t>
  </si>
  <si>
    <t>34,0*1,1</t>
  </si>
  <si>
    <t>29</t>
  </si>
  <si>
    <t>721175212</t>
  </si>
  <si>
    <t>Plastové potrubí odhlučněné třívrstvé odpadní (svislé) DN 110</t>
  </si>
  <si>
    <t>1170980802</t>
  </si>
  <si>
    <t>https://podminky.urs.cz/item/CS_URS_2024_02/721175212</t>
  </si>
  <si>
    <t xml:space="preserve">"Stoupačka splašková kanalizace  č.1"     25,6</t>
  </si>
  <si>
    <t xml:space="preserve">"Stoupačka splašková kanalizace  č.2"     25,6</t>
  </si>
  <si>
    <t xml:space="preserve">"Stoupačka splašková kanalizace  č.3"     25,6</t>
  </si>
  <si>
    <t xml:space="preserve">"Stoupačka splašková kanalizace  č.4"     25,6</t>
  </si>
  <si>
    <t xml:space="preserve">"Stoupačka splašková kanalizace  č.5"     25,6</t>
  </si>
  <si>
    <t xml:space="preserve">"Stoupačka splašková kanalizace  č.6"     25,6</t>
  </si>
  <si>
    <t xml:space="preserve">"Stoupačka splašková kanalizace  č.8"     25,6</t>
  </si>
  <si>
    <t xml:space="preserve">"Stoupačka splašková kanalizace  č.9"     25,6</t>
  </si>
  <si>
    <t xml:space="preserve">"Stoupačka splašková kanalizace  č.10"    25,6</t>
  </si>
  <si>
    <t xml:space="preserve">"Stoupačka splašková kanalizace  č.12"    25,6</t>
  </si>
  <si>
    <t xml:space="preserve">"Stoupačka splašková kanalizace  č.13"    25,6</t>
  </si>
  <si>
    <t xml:space="preserve">"Stoupačka splašková kanalizace  č.14"    25,6</t>
  </si>
  <si>
    <t xml:space="preserve">"Stoupačka splašková kanalizace  č.15"    25,6</t>
  </si>
  <si>
    <t xml:space="preserve">"Stoupačka splašková kanalizace  č.16"    6,2</t>
  </si>
  <si>
    <t xml:space="preserve">"Stoupačka splašková kanalizace  č.9a"    25,6</t>
  </si>
  <si>
    <t xml:space="preserve">"Stoupačka splašková kanalizace  č.17"    25,6</t>
  </si>
  <si>
    <t xml:space="preserve">"Stoupačka splašková kanalizace  č.18"    2,9</t>
  </si>
  <si>
    <t xml:space="preserve">"Stoupačka splašková kanalizace  č.19"    25,6</t>
  </si>
  <si>
    <t xml:space="preserve">"Stoupačka splašková kanalizace  č.20"    2,9</t>
  </si>
  <si>
    <t xml:space="preserve">"Stoupačka splašková kanalizace  č.21"    2,9</t>
  </si>
  <si>
    <t xml:space="preserve">"Stoupačka splašková kanalizace  č.22"    2,9</t>
  </si>
  <si>
    <t xml:space="preserve">"Stoupačka splašková kanalizace  č.23"    25,6</t>
  </si>
  <si>
    <t xml:space="preserve">"Stoupačka splašková kanalizace  č.24"    2,9</t>
  </si>
  <si>
    <t xml:space="preserve">"Stoupačka splašková kanalizace  č.25"    2,9</t>
  </si>
  <si>
    <t xml:space="preserve">"Stoupačka splašková kanalizace  č.26"   25,6</t>
  </si>
  <si>
    <t xml:space="preserve">"Stoupačka splašková kanalizace  č.27"   25,6</t>
  </si>
  <si>
    <t xml:space="preserve">"Stoupačka splašková kanalizace  č.28"   25,6</t>
  </si>
  <si>
    <t xml:space="preserve">"Stoupačka splašková kanalizace  č.29"   2,9</t>
  </si>
  <si>
    <t xml:space="preserve">"Stoupačka splašková kanalizace  č.30"   2,9</t>
  </si>
  <si>
    <t xml:space="preserve">"Stoupačka splašková kanalizace  č.31"   2,9</t>
  </si>
  <si>
    <t xml:space="preserve">"Stoupačka splašková kanalizace  č.32"   25,6</t>
  </si>
  <si>
    <t xml:space="preserve">"Stoupačka splašková kanalizace  č.33"   2,9</t>
  </si>
  <si>
    <t xml:space="preserve">"Stoupačka splašková kanalizace  č.34"   2,9</t>
  </si>
  <si>
    <t xml:space="preserve">"Stoupačka splašková kanalizace  č.35"   25,6</t>
  </si>
  <si>
    <t xml:space="preserve">"Stoupačka splašková kanalizace  č.36"   25,6</t>
  </si>
  <si>
    <t xml:space="preserve">"Stoupačka splašková kanalizace  č.37"   2,9</t>
  </si>
  <si>
    <t xml:space="preserve">"Stoupačka splašková kanalizace  č.38"   2,9</t>
  </si>
  <si>
    <t xml:space="preserve">"Stoupačka splašková kanalizace  č.39"   2,9</t>
  </si>
  <si>
    <t xml:space="preserve">"Stoupačka splašková kanalizace  č.40"   25,6</t>
  </si>
  <si>
    <t xml:space="preserve">"Stoupačka splašková kanalizace  č.41"   9,6</t>
  </si>
  <si>
    <t xml:space="preserve">"Stoupačka splašková kanalizace  č.42"   25,6</t>
  </si>
  <si>
    <t xml:space="preserve">"Stoupačka splašková kanalizace  č.43"   25,6</t>
  </si>
  <si>
    <t xml:space="preserve">"Stoupačka splašková kanalizace  č.45"   25,6</t>
  </si>
  <si>
    <t xml:space="preserve">"Stoupačka splašková kanalizace  č.46"   25,6</t>
  </si>
  <si>
    <t xml:space="preserve">"Stoupačka splašková kanalizace  č.47"   25,6</t>
  </si>
  <si>
    <t xml:space="preserve">"Stoupačka splašková kanalizace  č.49"   25,6</t>
  </si>
  <si>
    <t xml:space="preserve">"Stoupačka splašková kanalizace  č.50"   25,6</t>
  </si>
  <si>
    <t xml:space="preserve">"Stoupačka splašková kanalizace  č.51"   2,9</t>
  </si>
  <si>
    <t xml:space="preserve">"Stoupačka splašková kanalizace  č.52"   2,9</t>
  </si>
  <si>
    <t xml:space="preserve">"Stoupačka splašková kanalizace  č.53"   2,9</t>
  </si>
  <si>
    <t xml:space="preserve">"Stoupačka splašková kanalizace  č.54"   2,9</t>
  </si>
  <si>
    <t xml:space="preserve">"Stoupačka splašková kanalizace  č.55"   2,9</t>
  </si>
  <si>
    <t xml:space="preserve">"Stoupačka splašková kanalizace  č.57"   25,6</t>
  </si>
  <si>
    <t xml:space="preserve">"Stoupačka splašková kanalizace  č.58"   25,6</t>
  </si>
  <si>
    <t xml:space="preserve">"Stoupačka splašková kanalizace  č.59"   25,6</t>
  </si>
  <si>
    <t xml:space="preserve">"Stoupačka splašková kanalizace  č.60"   25,6</t>
  </si>
  <si>
    <t xml:space="preserve">"Stoupačka splašková kanalizace  č.61"   25,6</t>
  </si>
  <si>
    <t xml:space="preserve">"Stoupačka splašková kanalizace  č.62"   2,9</t>
  </si>
  <si>
    <t xml:space="preserve">"Stoupačka splašková kanalizace  č.63"   2,9</t>
  </si>
  <si>
    <t xml:space="preserve">"Stoupačka splašková kanalizace  č.64"   2,9</t>
  </si>
  <si>
    <t xml:space="preserve">"Stoupačka splašková kanalizace  č.65"   2,9</t>
  </si>
  <si>
    <t xml:space="preserve">"Stoupačka splašková kanalizace  č.66"   25,6</t>
  </si>
  <si>
    <t xml:space="preserve">"Stoupačka splašková kanalizace  č.67"   25,6</t>
  </si>
  <si>
    <t xml:space="preserve">"Stoupačka splašková kanalizace  č.68"   25,6</t>
  </si>
  <si>
    <t xml:space="preserve">"Stoupačka splašková kanalizace  č.69"   25,6</t>
  </si>
  <si>
    <t xml:space="preserve">"Stoupačka splašková kanalizace  č.70"   2,9</t>
  </si>
  <si>
    <t xml:space="preserve">"Stoupačka splašková kanalizace  č.71"   25,6</t>
  </si>
  <si>
    <t xml:space="preserve">"Stoupačka splašková kanalizace  č.72"   2,9</t>
  </si>
  <si>
    <t xml:space="preserve">"Stoupačka splašková kanalizace  č.73"   2,9</t>
  </si>
  <si>
    <t>30</t>
  </si>
  <si>
    <t>721175213</t>
  </si>
  <si>
    <t>Plastové potrubí odhlučněné třívrstvé odpadní (svislé) DN 125</t>
  </si>
  <si>
    <t>-1986113448</t>
  </si>
  <si>
    <t>https://podminky.urs.cz/item/CS_URS_2024_02/721175213</t>
  </si>
  <si>
    <t xml:space="preserve">"Stoupačka splašková kanalizace  č.7"     25,6</t>
  </si>
  <si>
    <t xml:space="preserve">"Stoupačka splašková kanalizace  č.11"     25,6</t>
  </si>
  <si>
    <t xml:space="preserve">"Stoupačka splašková kanalizace  č.41"     16,0</t>
  </si>
  <si>
    <t xml:space="preserve">"Stoupačka splašková kanalizace  č.44"     25,6</t>
  </si>
  <si>
    <t xml:space="preserve">"Stoupačka splašková kanalizace  č.48"     25,6</t>
  </si>
  <si>
    <t xml:space="preserve">"Stoupačka splašková kanalizace  č.56"     25,6</t>
  </si>
  <si>
    <t>31</t>
  </si>
  <si>
    <t>721290111</t>
  </si>
  <si>
    <t>Zkouška těsnosti kanalizace v objektech vodou do DN 125</t>
  </si>
  <si>
    <t>-1094737856</t>
  </si>
  <si>
    <t>https://podminky.urs.cz/item/CS_URS_2024_02/721290111</t>
  </si>
  <si>
    <t>4,4+125,07+1140,8+25,6</t>
  </si>
  <si>
    <t>32</t>
  </si>
  <si>
    <t>721290112</t>
  </si>
  <si>
    <t>Zkouška těsnosti kanalizace v objektech vodou DN 150 nebo DN 200</t>
  </si>
  <si>
    <t>-481693721</t>
  </si>
  <si>
    <t>https://podminky.urs.cz/item/CS_URS_2024_02/721290112</t>
  </si>
  <si>
    <t>74,3+7,0+142,45+44,55</t>
  </si>
  <si>
    <t>33</t>
  </si>
  <si>
    <t>721910922</t>
  </si>
  <si>
    <t>Pročištění ležatých svodů do DN 300</t>
  </si>
  <si>
    <t>-1665845436</t>
  </si>
  <si>
    <t>https://podminky.urs.cz/item/CS_URS_2024_02/721910922</t>
  </si>
  <si>
    <t>"pro bezvýkopovou metodu"</t>
  </si>
  <si>
    <t>34</t>
  </si>
  <si>
    <t>998721103</t>
  </si>
  <si>
    <t>Přesun hmot pro vnitřní kanalizaci stanovený z hmotnosti přesunovaného materiálu vodorovná dopravní vzdálenost do 50 m základní v objektech výšky přes 12 do 24 m</t>
  </si>
  <si>
    <t>-1608689793</t>
  </si>
  <si>
    <t>https://podminky.urs.cz/item/CS_URS_2024_02/998721103</t>
  </si>
  <si>
    <t>F01</t>
  </si>
  <si>
    <t>Celkem D20</t>
  </si>
  <si>
    <t>243</t>
  </si>
  <si>
    <t>F02</t>
  </si>
  <si>
    <t>Celkem D25</t>
  </si>
  <si>
    <t>615,5</t>
  </si>
  <si>
    <t>F03</t>
  </si>
  <si>
    <t>Celkem D32</t>
  </si>
  <si>
    <t>577,5</t>
  </si>
  <si>
    <t>F04</t>
  </si>
  <si>
    <t>Clekem D40</t>
  </si>
  <si>
    <t>1440</t>
  </si>
  <si>
    <t>F05</t>
  </si>
  <si>
    <t>Celkem D50</t>
  </si>
  <si>
    <t>218</t>
  </si>
  <si>
    <t>D.1.4.1b - Zařízení zdravotně technických instalací - Vodovod</t>
  </si>
  <si>
    <t>PSV - Práce a dodávky PSV</t>
  </si>
  <si>
    <t xml:space="preserve">    722 - Zdravotechnika - vnitřní vodovod</t>
  </si>
  <si>
    <t xml:space="preserve">    724 - Zdravotechnika - strojní vybavení</t>
  </si>
  <si>
    <t>PSV</t>
  </si>
  <si>
    <t>Práce a dodávky PSV</t>
  </si>
  <si>
    <t>722</t>
  </si>
  <si>
    <t>Zdravotechnika - vnitřní vodovod</t>
  </si>
  <si>
    <t>722174022</t>
  </si>
  <si>
    <t>Potrubí z plastových trubek z polypropylenu PPR svařovaných polyfúzně PN 20 (SDR 6) D 20 x 3,4</t>
  </si>
  <si>
    <t>-1287482433</t>
  </si>
  <si>
    <t>https://podminky.urs.cz/item/CS_URS_2024_02/722174022</t>
  </si>
  <si>
    <t>"Stoupačka V1"</t>
  </si>
  <si>
    <t xml:space="preserve">"Cirkulace"   6,5</t>
  </si>
  <si>
    <t>"Stoupačka V2"</t>
  </si>
  <si>
    <t>"Stoupačka V3"</t>
  </si>
  <si>
    <t xml:space="preserve">"Cirkulace"   4,0</t>
  </si>
  <si>
    <t>"Stoupačka V4"</t>
  </si>
  <si>
    <t xml:space="preserve">"Cirkulace"   7,0</t>
  </si>
  <si>
    <t>"Stoupačka V5"</t>
  </si>
  <si>
    <t>"Stoupačka V6"</t>
  </si>
  <si>
    <t>"Stoupačka V7"</t>
  </si>
  <si>
    <t xml:space="preserve">"Cirkulace"   4,5</t>
  </si>
  <si>
    <t>"Stoupačka V8"</t>
  </si>
  <si>
    <t>"Stoupačka V9"</t>
  </si>
  <si>
    <t>"Stoupačka V10"</t>
  </si>
  <si>
    <t xml:space="preserve">"Cirkulace"   14,5</t>
  </si>
  <si>
    <t>"Stoupačka V11"</t>
  </si>
  <si>
    <t>"Stoupačka V12"</t>
  </si>
  <si>
    <t xml:space="preserve">"Cirkulace"   7,5</t>
  </si>
  <si>
    <t>"Stoupačka V13"</t>
  </si>
  <si>
    <t>"Stoupačka V14"</t>
  </si>
  <si>
    <t>"Stoupačka V15"</t>
  </si>
  <si>
    <t>"Stoupačka V16"</t>
  </si>
  <si>
    <t>"Stoupačka V17"</t>
  </si>
  <si>
    <t>"Stoupačka V18"</t>
  </si>
  <si>
    <t>"Stoupačka V19"</t>
  </si>
  <si>
    <t>"Stoupačka V20"</t>
  </si>
  <si>
    <t>"Stoupačka V21"</t>
  </si>
  <si>
    <t>"Stoupačka V22"</t>
  </si>
  <si>
    <t>"Stoupačka V23"</t>
  </si>
  <si>
    <t>"Stoupačka V24"</t>
  </si>
  <si>
    <t>"Stoupačka V25"</t>
  </si>
  <si>
    <t>"Stoupačka V26"</t>
  </si>
  <si>
    <t xml:space="preserve">"Cirkulace"   10,5</t>
  </si>
  <si>
    <t>"Stoupačka V27"</t>
  </si>
  <si>
    <t>"Stoupačka V28"</t>
  </si>
  <si>
    <t>"Stoupačka V29"</t>
  </si>
  <si>
    <t>"Stoupačka V30"</t>
  </si>
  <si>
    <t>"Stoupačka V31"</t>
  </si>
  <si>
    <t>"Stoupačka V32"</t>
  </si>
  <si>
    <t>"Stoupačka V33"</t>
  </si>
  <si>
    <t xml:space="preserve">"Cirkulace"   11,0</t>
  </si>
  <si>
    <t>"Stoupačka V34"</t>
  </si>
  <si>
    <t>"Stoupačka V35"</t>
  </si>
  <si>
    <t>"Stoupačka V36"</t>
  </si>
  <si>
    <t>"Stoupačka V37"</t>
  </si>
  <si>
    <t>"Stoupačka V38"</t>
  </si>
  <si>
    <t>"Stoupačka V39"</t>
  </si>
  <si>
    <t>"Stoupačka V40"</t>
  </si>
  <si>
    <t xml:space="preserve">"Cirkulace"   17,0</t>
  </si>
  <si>
    <t>"Stoupačka V41"</t>
  </si>
  <si>
    <t xml:space="preserve">"Cirkulace"   11,5</t>
  </si>
  <si>
    <t>722174023</t>
  </si>
  <si>
    <t>Potrubí z plastových trubek z polypropylenu PPR svařovaných polyfúzně PN 20 (SDR 6) D 25 x 4,2</t>
  </si>
  <si>
    <t>-943247165</t>
  </si>
  <si>
    <t>https://podminky.urs.cz/item/CS_URS_2024_02/722174023</t>
  </si>
  <si>
    <t xml:space="preserve">"Cirkulace"   16,5</t>
  </si>
  <si>
    <t xml:space="preserve">"Cirkulace"   19,5</t>
  </si>
  <si>
    <t xml:space="preserve">"Cirkulace"   10,0</t>
  </si>
  <si>
    <t xml:space="preserve">"Cirkulace"   20,0</t>
  </si>
  <si>
    <t xml:space="preserve">"Cirkulace"   18,5</t>
  </si>
  <si>
    <t xml:space="preserve">"Cirkulace"   20,5</t>
  </si>
  <si>
    <t xml:space="preserve">"Cirkulace"   21,5</t>
  </si>
  <si>
    <t xml:space="preserve">"Cirkulace"   21,0</t>
  </si>
  <si>
    <t xml:space="preserve">"Cirkulace"  19,5</t>
  </si>
  <si>
    <t xml:space="preserve">"Cirkulace"  16,5</t>
  </si>
  <si>
    <t xml:space="preserve">"Cirkulace"  6,5</t>
  </si>
  <si>
    <t xml:space="preserve">"Cirkulace"  20,5</t>
  </si>
  <si>
    <t>722174024</t>
  </si>
  <si>
    <t>Potrubí z plastových trubek z polypropylenu PPR svařovaných polyfúzně PN 20 (SDR 6) D 32 x 5,4</t>
  </si>
  <si>
    <t>1308679523</t>
  </si>
  <si>
    <t>https://podminky.urs.cz/item/CS_URS_2024_02/722174024</t>
  </si>
  <si>
    <t xml:space="preserve">"SV"   7,5</t>
  </si>
  <si>
    <t xml:space="preserve">"TV"   7,5</t>
  </si>
  <si>
    <t xml:space="preserve">"SV"   7,0</t>
  </si>
  <si>
    <t xml:space="preserve">"TV"   7,0</t>
  </si>
  <si>
    <t xml:space="preserve">"SV"   4,5</t>
  </si>
  <si>
    <t xml:space="preserve">"TV"   4,5</t>
  </si>
  <si>
    <t xml:space="preserve">"SV"   4,0</t>
  </si>
  <si>
    <t xml:space="preserve">"TV"   4,0</t>
  </si>
  <si>
    <t xml:space="preserve">"SV"   13,5</t>
  </si>
  <si>
    <t xml:space="preserve">"TV"   13,5</t>
  </si>
  <si>
    <t xml:space="preserve">"SV"  4,5</t>
  </si>
  <si>
    <t xml:space="preserve">"SV"  7,5</t>
  </si>
  <si>
    <t xml:space="preserve">"SV"  4,0</t>
  </si>
  <si>
    <t xml:space="preserve">"TV"  7,5</t>
  </si>
  <si>
    <t xml:space="preserve">"TV"  4,0</t>
  </si>
  <si>
    <t xml:space="preserve">"Cirkulace"  18,5</t>
  </si>
  <si>
    <t xml:space="preserve">"Cirkulace"  14,0</t>
  </si>
  <si>
    <t xml:space="preserve">"SV"  10,5</t>
  </si>
  <si>
    <t xml:space="preserve">"TV"  10,5</t>
  </si>
  <si>
    <t xml:space="preserve">"Cirkulace"  17,5</t>
  </si>
  <si>
    <t xml:space="preserve">"SV"  11,0</t>
  </si>
  <si>
    <t xml:space="preserve">"TV"  11,0</t>
  </si>
  <si>
    <t xml:space="preserve">"Cirkulace"  13,5</t>
  </si>
  <si>
    <t xml:space="preserve">"Cirkulace"  14,5</t>
  </si>
  <si>
    <t xml:space="preserve">"SV"   11,0</t>
  </si>
  <si>
    <t xml:space="preserve">"TV"   11,0</t>
  </si>
  <si>
    <t xml:space="preserve">"SV"   17,5</t>
  </si>
  <si>
    <t xml:space="preserve">"TV"   17,5</t>
  </si>
  <si>
    <t xml:space="preserve">"SV"  11,5</t>
  </si>
  <si>
    <t xml:space="preserve">"TV"   11,5</t>
  </si>
  <si>
    <t>722174025</t>
  </si>
  <si>
    <t>Potrubí z plastových trubek z polypropylenu PPR svařovaných polyfúzně PN 20 (SDR 6) D 40 x 6,7</t>
  </si>
  <si>
    <t>-744486387</t>
  </si>
  <si>
    <t>https://podminky.urs.cz/item/CS_URS_2024_02/722174025</t>
  </si>
  <si>
    <t xml:space="preserve">"SV"   20,5</t>
  </si>
  <si>
    <t xml:space="preserve">"TV"   20,5</t>
  </si>
  <si>
    <t xml:space="preserve">"SV"   19,5</t>
  </si>
  <si>
    <t xml:space="preserve">"TV"   19,5</t>
  </si>
  <si>
    <t xml:space="preserve">"SV"   23,5</t>
  </si>
  <si>
    <t xml:space="preserve">"TV"   23,5</t>
  </si>
  <si>
    <t xml:space="preserve">"SV"   24,5</t>
  </si>
  <si>
    <t xml:space="preserve">"TV"   24,5</t>
  </si>
  <si>
    <t xml:space="preserve">"SV"   14,0</t>
  </si>
  <si>
    <t xml:space="preserve">"TV"   14,0</t>
  </si>
  <si>
    <t xml:space="preserve">"SV"   25,5</t>
  </si>
  <si>
    <t xml:space="preserve">"TV"   25,5</t>
  </si>
  <si>
    <t xml:space="preserve">"SV"   9,0</t>
  </si>
  <si>
    <t xml:space="preserve">"TV"   9,0</t>
  </si>
  <si>
    <t xml:space="preserve">"SV"  24,5</t>
  </si>
  <si>
    <t xml:space="preserve">"SV"  21,5</t>
  </si>
  <si>
    <t xml:space="preserve">"TV"   21,5</t>
  </si>
  <si>
    <t xml:space="preserve">"SV"  22,5</t>
  </si>
  <si>
    <t xml:space="preserve">"TV"   22,5</t>
  </si>
  <si>
    <t xml:space="preserve">"SV"  23,5</t>
  </si>
  <si>
    <t xml:space="preserve">"SV"  19,5</t>
  </si>
  <si>
    <t xml:space="preserve">"SV"  16,0</t>
  </si>
  <si>
    <t xml:space="preserve">"TV"   16,0</t>
  </si>
  <si>
    <t xml:space="preserve">"SV"  8,0</t>
  </si>
  <si>
    <t xml:space="preserve">"TV"   8,0</t>
  </si>
  <si>
    <t>722174026</t>
  </si>
  <si>
    <t>Potrubí z plastových trubek z polypropylenu PPR svařovaných polyfúzně PN 20 (SDR 6) D 50 x 8,3</t>
  </si>
  <si>
    <t>-145662771</t>
  </si>
  <si>
    <t>https://podminky.urs.cz/item/CS_URS_2024_02/722174026</t>
  </si>
  <si>
    <t xml:space="preserve">"SV"   21,0</t>
  </si>
  <si>
    <t xml:space="preserve">"TV"   21,0</t>
  </si>
  <si>
    <t xml:space="preserve">"SV"   17,0</t>
  </si>
  <si>
    <t xml:space="preserve">"TV"   17,0</t>
  </si>
  <si>
    <t xml:space="preserve">"SV"   18,5</t>
  </si>
  <si>
    <t xml:space="preserve">"TV"  18,5</t>
  </si>
  <si>
    <t xml:space="preserve">"TV"  19,5</t>
  </si>
  <si>
    <t xml:space="preserve">"SV"  16,5</t>
  </si>
  <si>
    <t xml:space="preserve">"TV"  16,5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</si>
  <si>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</si>
  <si>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</si>
  <si>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947234208</t>
  </si>
  <si>
    <t>https://podminky.urs.cz/item/CS_URS_2024_02/722181221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</si>
  <si>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</si>
  <si>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</si>
  <si>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>-663158713</t>
  </si>
  <si>
    <t>https://podminky.urs.cz/item/CS_URS_2024_02/722181222</t>
  </si>
  <si>
    <t>F02+F03+F04</t>
  </si>
  <si>
    <t>722181223</t>
  </si>
  <si>
    <t>Ochrana potrubí termoizolačními trubicemi z pěnového polyetylenu PE přilepenými v příčných a podélných spojích, tloušťky izolace přes 6 do 9 mm, vnitřního průměru izolace DN přes 45 do 63 mm</t>
  </si>
  <si>
    <t>1856052890</t>
  </si>
  <si>
    <t>https://podminky.urs.cz/item/CS_URS_2024_02/722181223</t>
  </si>
  <si>
    <t>722220112</t>
  </si>
  <si>
    <t>Armatury s jedním závitem nástěnky pro výtokový ventil G 3/4"</t>
  </si>
  <si>
    <t>-98622377</t>
  </si>
  <si>
    <t>https://podminky.urs.cz/item/CS_URS_2024_02/722220112</t>
  </si>
  <si>
    <t xml:space="preserve">"pro WC"    82</t>
  </si>
  <si>
    <t xml:space="preserve">"pro pračku"   75</t>
  </si>
  <si>
    <t xml:space="preserve">"pro myčku"  76</t>
  </si>
  <si>
    <t>722220122</t>
  </si>
  <si>
    <t>Armatury s jedním závitem nástěnky pro baterii G 3/4"</t>
  </si>
  <si>
    <t>pár</t>
  </si>
  <si>
    <t>-69522083</t>
  </si>
  <si>
    <t>https://podminky.urs.cz/item/CS_URS_2024_02/722220122</t>
  </si>
  <si>
    <t>"pro umyvadla" 90+12+29</t>
  </si>
  <si>
    <t xml:space="preserve">"pro sprchu"   6</t>
  </si>
  <si>
    <t xml:space="preserve">"pro dřez"   76</t>
  </si>
  <si>
    <t xml:space="preserve">"pro vanu"   56+17</t>
  </si>
  <si>
    <t xml:space="preserve">"pro výlevku"    5</t>
  </si>
  <si>
    <t>722232043</t>
  </si>
  <si>
    <t>Armatury se dvěma závity kulové kohouty PN 42 do 185 °C přímé vnitřní závit G 1/2"</t>
  </si>
  <si>
    <t>1154578304</t>
  </si>
  <si>
    <t>https://podminky.urs.cz/item/CS_URS_2024_02/722232043</t>
  </si>
  <si>
    <t>722232044</t>
  </si>
  <si>
    <t>Armatury se dvěma závity kulové kohouty PN 42 do 185 °C přímé vnitřní závit G 3/4"</t>
  </si>
  <si>
    <t>1149582191</t>
  </si>
  <si>
    <t>https://podminky.urs.cz/item/CS_URS_2024_02/722232044</t>
  </si>
  <si>
    <t>722232045</t>
  </si>
  <si>
    <t>Armatury se dvěma závity kulové kohouty PN 42 do 185 °C přímé vnitřní závit G 1"</t>
  </si>
  <si>
    <t>-669320704</t>
  </si>
  <si>
    <t>https://podminky.urs.cz/item/CS_URS_2024_02/722232045</t>
  </si>
  <si>
    <t>722232061</t>
  </si>
  <si>
    <t>Armatury se dvěma závity kulové kohouty PN 42 do 185 °C přímé vnitřní závit s vypouštěním G 1/2"</t>
  </si>
  <si>
    <t>-1297888213</t>
  </si>
  <si>
    <t>https://podminky.urs.cz/item/CS_URS_2024_02/722232061</t>
  </si>
  <si>
    <t>722232062</t>
  </si>
  <si>
    <t>Armatury se dvěma závity kulové kohouty PN 42 do 185 °C přímé vnitřní závit s vypouštěním G 3/4"</t>
  </si>
  <si>
    <t>2075296553</t>
  </si>
  <si>
    <t>https://podminky.urs.cz/item/CS_URS_2024_02/722232062</t>
  </si>
  <si>
    <t>722232063</t>
  </si>
  <si>
    <t>Armatury se dvěma závity kulové kohouty PN 42 do 185 °C přímé vnitřní závit s vypouštěním G 1"</t>
  </si>
  <si>
    <t>-342872988</t>
  </si>
  <si>
    <t>https://podminky.urs.cz/item/CS_URS_2024_02/722232063</t>
  </si>
  <si>
    <t>722232064</t>
  </si>
  <si>
    <t>Armatury se dvěma závity kulové kohouty PN 42 do 185 °C přímé vnitřní závit s vypouštěním G 5/4"</t>
  </si>
  <si>
    <t>-484607108</t>
  </si>
  <si>
    <t>https://podminky.urs.cz/item/CS_URS_2024_02/722232064</t>
  </si>
  <si>
    <t>722232065</t>
  </si>
  <si>
    <t>Armatury se dvěma závity kulové kohouty PN 42 do 185 °C přímé vnitřní závit s vypouštěním G 6/4"</t>
  </si>
  <si>
    <t>-1971252319</t>
  </si>
  <si>
    <t>https://podminky.urs.cz/item/CS_URS_2024_02/722232065</t>
  </si>
  <si>
    <t>722290226</t>
  </si>
  <si>
    <t>Zkoušky, proplach a desinfekce vodovodního potrubí zkoušky těsnosti vodovodního potrubí závitového do DN 50</t>
  </si>
  <si>
    <t>1147608595</t>
  </si>
  <si>
    <t>https://podminky.urs.cz/item/CS_URS_2024_02/722290226</t>
  </si>
  <si>
    <t>1995,5+1700,0</t>
  </si>
  <si>
    <t>722290229</t>
  </si>
  <si>
    <t>Zkoušky, proplach a desinfekce vodovodního potrubí zkoušky těsnosti vodovodního potrubí závitového přes DN 50 do DN 100</t>
  </si>
  <si>
    <t>673405693</t>
  </si>
  <si>
    <t>https://podminky.urs.cz/item/CS_URS_2024_02/722290229</t>
  </si>
  <si>
    <t>345,0+56,5</t>
  </si>
  <si>
    <t>722290234</t>
  </si>
  <si>
    <t>Zkoušky, proplach a desinfekce vodovodního potrubí proplach a desinfekce vodovodního potrubí do DN 80</t>
  </si>
  <si>
    <t>1638880793</t>
  </si>
  <si>
    <t>https://podminky.urs.cz/item/CS_URS_2024_02/722290234</t>
  </si>
  <si>
    <t>3695,5+401,5</t>
  </si>
  <si>
    <t>998722103</t>
  </si>
  <si>
    <t>Přesun hmot pro vnitřní vodovod stanovený z hmotnosti přesunovaného materiálu vodorovná dopravní vzdálenost do 50 m základní v objektech výšky přes 12 do 24 m</t>
  </si>
  <si>
    <t>-719048570</t>
  </si>
  <si>
    <t>https://podminky.urs.cz/item/CS_URS_2024_02/998722103</t>
  </si>
  <si>
    <t>724</t>
  </si>
  <si>
    <t>Zdravotechnika - strojní vybavení</t>
  </si>
  <si>
    <t>724_03R</t>
  </si>
  <si>
    <t>D+M Cirkulační čerpadlo TUV -cirkulace</t>
  </si>
  <si>
    <t>soubor</t>
  </si>
  <si>
    <t>-7116172</t>
  </si>
  <si>
    <t>P</t>
  </si>
  <si>
    <t>Poznámka k položce:_x000d_
Technické specifikace dle DP</t>
  </si>
  <si>
    <t>998724103</t>
  </si>
  <si>
    <t>Přesun hmot pro strojní vybavení stanovený z hmotnosti přesunovaného materiálu vodorovná dopravní vzdálenost do 50 m základní v objektech výšky přes 12 do 24 m</t>
  </si>
  <si>
    <t>2012908863</t>
  </si>
  <si>
    <t>https://podminky.urs.cz/item/CS_URS_2024_02/998724103</t>
  </si>
  <si>
    <t>D 1.1.01 - VRN - Vedlejší rozpočtové náklady</t>
  </si>
  <si>
    <t>VRN - Vedlejší rozpočtové náklady</t>
  </si>
  <si>
    <t xml:space="preserve">    VRN1 - Průzkumné, geodetické a projektové práce</t>
  </si>
  <si>
    <t xml:space="preserve">    VRN6 - Územní vlivy</t>
  </si>
  <si>
    <t>VRN3 - Zařízení staveniště</t>
  </si>
  <si>
    <t>VRN7 - Provozní vlivy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</si>
  <si>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</si>
  <si>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</si>
  <si>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</si>
  <si>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</si>
  <si>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</si>
  <si>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</si>
  <si>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441822053</t>
  </si>
  <si>
    <t>https://podminky.urs.cz/item/CS_URS_2024_02/013254000</t>
  </si>
  <si>
    <t>VRN6</t>
  </si>
  <si>
    <t>Územní vlivy</t>
  </si>
  <si>
    <t>060001000</t>
  </si>
  <si>
    <t>2,0%</t>
  </si>
  <si>
    <t>106533491</t>
  </si>
  <si>
    <t>https://podminky.urs.cz/item/CS_URS_2024_02/060001000</t>
  </si>
  <si>
    <t>VRN3</t>
  </si>
  <si>
    <t>Zařízení staveniště</t>
  </si>
  <si>
    <t>030001000</t>
  </si>
  <si>
    <t>3,0%</t>
  </si>
  <si>
    <t>1359000176</t>
  </si>
  <si>
    <t>https://podminky.urs.cz/item/CS_URS_2024_02/030001000</t>
  </si>
  <si>
    <t>VRN7</t>
  </si>
  <si>
    <t>Provozní vlivy</t>
  </si>
  <si>
    <t>070001000</t>
  </si>
  <si>
    <t>2068980664</t>
  </si>
  <si>
    <t>https://podminky.urs.cz/item/CS_URS_2024_02/070001000</t>
  </si>
  <si>
    <t>SEZNAM FIGUR</t>
  </si>
  <si>
    <t>Výměra</t>
  </si>
  <si>
    <t>D.1.4.1/ D.1.4.1b</t>
  </si>
  <si>
    <t>Použití figury:</t>
  </si>
  <si>
    <t>Potrubí vodovodní plastové PPR svar polyfúze PN 20 D 20x3,4 mm</t>
  </si>
  <si>
    <t>Ochrana vodovodního potrubí přilepenými termoizolačními trubicemi z PE tl přes 6 do 9 mm DN do 22 mm</t>
  </si>
  <si>
    <t>Potrubí vodovodní plastové PPR svar polyfúze PN 20 D 25x4,2 mm</t>
  </si>
  <si>
    <t>Ochrana vodovodního potrubí přilepenými termoizolačními trubicemi z PE tl přes 6 do 9 mm DN přes 22 do 45 mm</t>
  </si>
  <si>
    <t>Potrubí vodovodní plastové PPR svar polyfúze PN 20 D 32x5,4 mm</t>
  </si>
  <si>
    <t>Potrubí vodovodní plastové PPR svar polyfúze PN 20 D 40x6,7 mm</t>
  </si>
  <si>
    <t>Potrubí vodovodní plastové PPR svar polyfúze PN 20 D 50x8,4 mm</t>
  </si>
  <si>
    <t>Ochrana vodovodního potrubí přilepenými termoizolačními trubicemi z PE tl přes 6 do 9 mm DN přes 45 do 63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</si>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</sst>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59901211" TargetMode="External" /><Relationship Id="rId2" Type="http://schemas.openxmlformats.org/officeDocument/2006/relationships/hyperlink" Target="https://podminky.urs.cz/item/CS_URS_2024_02/359901212" TargetMode="External" /><Relationship Id="rId3" Type="http://schemas.openxmlformats.org/officeDocument/2006/relationships/hyperlink" Target="https://podminky.urs.cz/item/CS_URS_2024_02/452112112" TargetMode="External" /><Relationship Id="rId4" Type="http://schemas.openxmlformats.org/officeDocument/2006/relationships/hyperlink" Target="https://podminky.urs.cz/item/CS_URS_2024_02/131213701" TargetMode="External" /><Relationship Id="rId5" Type="http://schemas.openxmlformats.org/officeDocument/2006/relationships/hyperlink" Target="https://podminky.urs.cz/item/CS_URS_2024_02/131251102" TargetMode="External" /><Relationship Id="rId6" Type="http://schemas.openxmlformats.org/officeDocument/2006/relationships/hyperlink" Target="https://podminky.urs.cz/item/CS_URS_2024_02/162751117" TargetMode="External" /><Relationship Id="rId7" Type="http://schemas.openxmlformats.org/officeDocument/2006/relationships/hyperlink" Target="https://podminky.urs.cz/item/CS_URS_2024_02/162751119" TargetMode="External" /><Relationship Id="rId8" Type="http://schemas.openxmlformats.org/officeDocument/2006/relationships/hyperlink" Target="https://podminky.urs.cz/item/CS_URS_2024_02/17120122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174151101" TargetMode="External" /><Relationship Id="rId11" Type="http://schemas.openxmlformats.org/officeDocument/2006/relationships/hyperlink" Target="https://podminky.urs.cz/item/CS_URS_2024_02/175151101" TargetMode="External" /><Relationship Id="rId12" Type="http://schemas.openxmlformats.org/officeDocument/2006/relationships/hyperlink" Target="https://podminky.urs.cz/item/CS_URS_2024_02/894410103" TargetMode="External" /><Relationship Id="rId13" Type="http://schemas.openxmlformats.org/officeDocument/2006/relationships/hyperlink" Target="https://podminky.urs.cz/item/CS_URS_2024_02/894410213" TargetMode="External" /><Relationship Id="rId14" Type="http://schemas.openxmlformats.org/officeDocument/2006/relationships/hyperlink" Target="https://podminky.urs.cz/item/CS_URS_2024_02/894410232" TargetMode="External" /><Relationship Id="rId15" Type="http://schemas.openxmlformats.org/officeDocument/2006/relationships/hyperlink" Target="https://podminky.urs.cz/item/CS_URS_2024_02/898161201" TargetMode="External" /><Relationship Id="rId16" Type="http://schemas.openxmlformats.org/officeDocument/2006/relationships/hyperlink" Target="https://podminky.urs.cz/item/CS_URS_2024_02/899104112" TargetMode="External" /><Relationship Id="rId17" Type="http://schemas.openxmlformats.org/officeDocument/2006/relationships/hyperlink" Target="https://podminky.urs.cz/item/CS_URS_2024_02/998276101" TargetMode="External" /><Relationship Id="rId18" Type="http://schemas.openxmlformats.org/officeDocument/2006/relationships/hyperlink" Target="https://podminky.urs.cz/item/CS_URS_2024_02/721175222" TargetMode="External" /><Relationship Id="rId19" Type="http://schemas.openxmlformats.org/officeDocument/2006/relationships/hyperlink" Target="https://podminky.urs.cz/item/CS_URS_2024_02/721175223" TargetMode="External" /><Relationship Id="rId20" Type="http://schemas.openxmlformats.org/officeDocument/2006/relationships/hyperlink" Target="https://podminky.urs.cz/item/CS_URS_2024_02/721175224" TargetMode="External" /><Relationship Id="rId21" Type="http://schemas.openxmlformats.org/officeDocument/2006/relationships/hyperlink" Target="https://podminky.urs.cz/item/CS_URS_2024_02/721175226" TargetMode="External" /><Relationship Id="rId22" Type="http://schemas.openxmlformats.org/officeDocument/2006/relationships/hyperlink" Target="https://podminky.urs.cz/item/CS_URS_2024_02/721175212" TargetMode="External" /><Relationship Id="rId23" Type="http://schemas.openxmlformats.org/officeDocument/2006/relationships/hyperlink" Target="https://podminky.urs.cz/item/CS_URS_2024_02/721175213" TargetMode="External" /><Relationship Id="rId24" Type="http://schemas.openxmlformats.org/officeDocument/2006/relationships/hyperlink" Target="https://podminky.urs.cz/item/CS_URS_2024_02/721290111" TargetMode="External" /><Relationship Id="rId25" Type="http://schemas.openxmlformats.org/officeDocument/2006/relationships/hyperlink" Target="https://podminky.urs.cz/item/CS_URS_2024_02/721290112" TargetMode="External" /><Relationship Id="rId26" Type="http://schemas.openxmlformats.org/officeDocument/2006/relationships/hyperlink" Target="https://podminky.urs.cz/item/CS_URS_2024_02/721910922" TargetMode="External" /><Relationship Id="rId27" Type="http://schemas.openxmlformats.org/officeDocument/2006/relationships/hyperlink" Target="https://podminky.urs.cz/item/CS_URS_2024_02/998721103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22174022" TargetMode="External" /><Relationship Id="rId2" Type="http://schemas.openxmlformats.org/officeDocument/2006/relationships/hyperlink" Target="https://podminky.urs.cz/item/CS_URS_2024_02/722174023" TargetMode="External" /><Relationship Id="rId3" Type="http://schemas.openxmlformats.org/officeDocument/2006/relationships/hyperlink" Target="https://podminky.urs.cz/item/CS_URS_2024_02/722174024" TargetMode="External" /><Relationship Id="rId4" Type="http://schemas.openxmlformats.org/officeDocument/2006/relationships/hyperlink" Target="https://podminky.urs.cz/item/CS_URS_2024_02/722174025" TargetMode="External" /><Relationship Id="rId5" Type="http://schemas.openxmlformats.org/officeDocument/2006/relationships/hyperlink" Target="https://podminky.urs.cz/item/CS_URS_2024_02/722174026" TargetMode="External" /><Relationship Id="rId6" Type="http://schemas.openxmlformats.org/officeDocument/2006/relationships/hyperlink" Target="https://podminky.urs.cz/item/CS_URS_2024_02/722181221" TargetMode="External" /><Relationship Id="rId7" Type="http://schemas.openxmlformats.org/officeDocument/2006/relationships/hyperlink" Target="https://podminky.urs.cz/item/CS_URS_2024_02/722181222" TargetMode="External" /><Relationship Id="rId8" Type="http://schemas.openxmlformats.org/officeDocument/2006/relationships/hyperlink" Target="https://podminky.urs.cz/item/CS_URS_2024_02/722181223" TargetMode="External" /><Relationship Id="rId9" Type="http://schemas.openxmlformats.org/officeDocument/2006/relationships/hyperlink" Target="https://podminky.urs.cz/item/CS_URS_2024_02/722220112" TargetMode="External" /><Relationship Id="rId10" Type="http://schemas.openxmlformats.org/officeDocument/2006/relationships/hyperlink" Target="https://podminky.urs.cz/item/CS_URS_2024_02/722220122" TargetMode="External" /><Relationship Id="rId11" Type="http://schemas.openxmlformats.org/officeDocument/2006/relationships/hyperlink" Target="https://podminky.urs.cz/item/CS_URS_2024_02/722232043" TargetMode="External" /><Relationship Id="rId12" Type="http://schemas.openxmlformats.org/officeDocument/2006/relationships/hyperlink" Target="https://podminky.urs.cz/item/CS_URS_2024_02/722232044" TargetMode="External" /><Relationship Id="rId13" Type="http://schemas.openxmlformats.org/officeDocument/2006/relationships/hyperlink" Target="https://podminky.urs.cz/item/CS_URS_2024_02/722232045" TargetMode="External" /><Relationship Id="rId14" Type="http://schemas.openxmlformats.org/officeDocument/2006/relationships/hyperlink" Target="https://podminky.urs.cz/item/CS_URS_2024_02/722232061" TargetMode="External" /><Relationship Id="rId15" Type="http://schemas.openxmlformats.org/officeDocument/2006/relationships/hyperlink" Target="https://podminky.urs.cz/item/CS_URS_2024_02/722232062" TargetMode="External" /><Relationship Id="rId16" Type="http://schemas.openxmlformats.org/officeDocument/2006/relationships/hyperlink" Target="https://podminky.urs.cz/item/CS_URS_2024_02/722232063" TargetMode="External" /><Relationship Id="rId17" Type="http://schemas.openxmlformats.org/officeDocument/2006/relationships/hyperlink" Target="https://podminky.urs.cz/item/CS_URS_2024_02/722232064" TargetMode="External" /><Relationship Id="rId18" Type="http://schemas.openxmlformats.org/officeDocument/2006/relationships/hyperlink" Target="https://podminky.urs.cz/item/CS_URS_2024_02/722232065" TargetMode="External" /><Relationship Id="rId19" Type="http://schemas.openxmlformats.org/officeDocument/2006/relationships/hyperlink" Target="https://podminky.urs.cz/item/CS_URS_2024_02/722290226" TargetMode="External" /><Relationship Id="rId20" Type="http://schemas.openxmlformats.org/officeDocument/2006/relationships/hyperlink" Target="https://podminky.urs.cz/item/CS_URS_2024_02/722290229" TargetMode="External" /><Relationship Id="rId21" Type="http://schemas.openxmlformats.org/officeDocument/2006/relationships/hyperlink" Target="https://podminky.urs.cz/item/CS_URS_2024_02/722290234" TargetMode="External" /><Relationship Id="rId22" Type="http://schemas.openxmlformats.org/officeDocument/2006/relationships/hyperlink" Target="https://podminky.urs.cz/item/CS_URS_2024_02/998722103" TargetMode="External" /><Relationship Id="rId23" Type="http://schemas.openxmlformats.org/officeDocument/2006/relationships/hyperlink" Target="https://podminky.urs.cz/item/CS_URS_2024_02/998724103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3254000" TargetMode="External" /><Relationship Id="rId2" Type="http://schemas.openxmlformats.org/officeDocument/2006/relationships/hyperlink" Target="https://podminky.urs.cz/item/CS_URS_2024_02/060001000" TargetMode="External" /><Relationship Id="rId3" Type="http://schemas.openxmlformats.org/officeDocument/2006/relationships/hyperlink" Target="https://podminky.urs.cz/item/CS_URS_2024_02/030001000" TargetMode="External" /><Relationship Id="rId4" Type="http://schemas.openxmlformats.org/officeDocument/2006/relationships/hyperlink" Target="https://podminky.urs.cz/item/CS_URS_2024_02/070001000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9</v>
      </c>
    </row>
    <row r="4" s="1" customFormat="1" ht="24.96" customHeight="1">
      <c r="B4" s="23"/>
      <c r="C4" s="24"/>
      <c r="D4" s="25" t="s">
        <v>10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11</v>
      </c>
      <c r="BE4" s="27" t="s">
        <v>12</v>
      </c>
      <c r="BS4" s="19" t="s">
        <v>13</v>
      </c>
    </row>
    <row r="5" s="1" customFormat="1" ht="12" customHeight="1">
      <c r="B5" s="23"/>
      <c r="C5" s="24"/>
      <c r="D5" s="28" t="s">
        <v>14</v>
      </c>
      <c r="E5" s="24"/>
      <c r="F5" s="24"/>
      <c r="G5" s="24"/>
      <c r="H5" s="24"/>
      <c r="I5" s="24"/>
      <c r="J5" s="24"/>
      <c r="K5" s="29" t="s">
        <v>15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16</v>
      </c>
      <c r="BS5" s="19" t="s">
        <v>6</v>
      </c>
    </row>
    <row r="6" s="1" customFormat="1" ht="36.96" customHeight="1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32" t="s">
        <v>18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20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20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20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20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14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036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17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 REORGANIZACE ZRAVOTNÍ PÉČE DĚTSKÉHO A DOROST. ODDĚLENÍ PAVILONU „C - ZTI STOUPAČKY, KZ a.s. - NEMOCNICE MOST o.z.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Pavilon „C“ v areálu nemocnice Most 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9. 9. 2024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Krajská zdravotní, a.s.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P.K.I. Projekt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P.K.I.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20</v>
      </c>
      <c r="AR54" s="106"/>
      <c r="AS54" s="107">
        <f>ROUND(AS55+AS58,2)</f>
        <v>0</v>
      </c>
      <c r="AT54" s="108">
        <f>ROUND(SUM(AV54:AW54),2)</f>
        <v>0</v>
      </c>
      <c r="AU54" s="109">
        <f>ROUND(AU55+AU58,5)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ROUND(AZ55+AZ58,2)</f>
        <v>0</v>
      </c>
      <c r="BA54" s="108">
        <f>ROUND(BA55+BA58,2)</f>
        <v>0</v>
      </c>
      <c r="BB54" s="108">
        <f>ROUND(BB55+BB58,2)</f>
        <v>0</v>
      </c>
      <c r="BC54" s="108">
        <f>ROUND(BC55+BC58,2)</f>
        <v>0</v>
      </c>
      <c r="BD54" s="110">
        <f>ROUND(BD55+BD58,2)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20</v>
      </c>
    </row>
    <row r="55" s="7" customFormat="1" ht="16.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73</v>
      </c>
      <c r="BT55" s="125" t="s">
        <v>8</v>
      </c>
      <c r="BU55" s="125" t="s">
        <v>75</v>
      </c>
      <c r="BV55" s="125" t="s">
        <v>76</v>
      </c>
      <c r="BW55" s="125" t="s">
        <v>81</v>
      </c>
      <c r="BX55" s="125" t="s">
        <v>5</v>
      </c>
      <c r="CL55" s="125" t="s">
        <v>20</v>
      </c>
      <c r="CM55" s="125" t="s">
        <v>82</v>
      </c>
    </row>
    <row r="56" s="4" customFormat="1" ht="23.25" customHeight="1">
      <c r="A56" s="126" t="s">
        <v>83</v>
      </c>
      <c r="B56" s="65"/>
      <c r="C56" s="127"/>
      <c r="D56" s="127"/>
      <c r="E56" s="128" t="s">
        <v>84</v>
      </c>
      <c r="F56" s="128"/>
      <c r="G56" s="128"/>
      <c r="H56" s="128"/>
      <c r="I56" s="128"/>
      <c r="J56" s="127"/>
      <c r="K56" s="128" t="s">
        <v>85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'D.1.4.1a - Zařízení zdrav...'!J32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86</v>
      </c>
      <c r="AR56" s="67"/>
      <c r="AS56" s="131">
        <v>0</v>
      </c>
      <c r="AT56" s="132">
        <f>ROUND(SUM(AV56:AW56),2)</f>
        <v>0</v>
      </c>
      <c r="AU56" s="133">
        <f>'D.1.4.1a - Zařízení zdrav...'!P92</f>
        <v>0</v>
      </c>
      <c r="AV56" s="132">
        <f>'D.1.4.1a - Zařízení zdrav...'!J35</f>
        <v>0</v>
      </c>
      <c r="AW56" s="132">
        <f>'D.1.4.1a - Zařízení zdrav...'!J36</f>
        <v>0</v>
      </c>
      <c r="AX56" s="132">
        <f>'D.1.4.1a - Zařízení zdrav...'!J37</f>
        <v>0</v>
      </c>
      <c r="AY56" s="132">
        <f>'D.1.4.1a - Zařízení zdrav...'!J38</f>
        <v>0</v>
      </c>
      <c r="AZ56" s="132">
        <f>'D.1.4.1a - Zařízení zdrav...'!F35</f>
        <v>0</v>
      </c>
      <c r="BA56" s="132">
        <f>'D.1.4.1a - Zařízení zdrav...'!F36</f>
        <v>0</v>
      </c>
      <c r="BB56" s="132">
        <f>'D.1.4.1a - Zařízení zdrav...'!F37</f>
        <v>0</v>
      </c>
      <c r="BC56" s="132">
        <f>'D.1.4.1a - Zařízení zdrav...'!F38</f>
        <v>0</v>
      </c>
      <c r="BD56" s="134">
        <f>'D.1.4.1a - Zařízení zdrav...'!F39</f>
        <v>0</v>
      </c>
      <c r="BE56" s="4"/>
      <c r="BT56" s="135" t="s">
        <v>82</v>
      </c>
      <c r="BV56" s="135" t="s">
        <v>76</v>
      </c>
      <c r="BW56" s="135" t="s">
        <v>87</v>
      </c>
      <c r="BX56" s="135" t="s">
        <v>81</v>
      </c>
      <c r="CL56" s="135" t="s">
        <v>20</v>
      </c>
    </row>
    <row r="57" s="4" customFormat="1" ht="23.25" customHeight="1">
      <c r="A57" s="126" t="s">
        <v>83</v>
      </c>
      <c r="B57" s="65"/>
      <c r="C57" s="127"/>
      <c r="D57" s="127"/>
      <c r="E57" s="128" t="s">
        <v>88</v>
      </c>
      <c r="F57" s="128"/>
      <c r="G57" s="128"/>
      <c r="H57" s="128"/>
      <c r="I57" s="128"/>
      <c r="J57" s="127"/>
      <c r="K57" s="128" t="s">
        <v>89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'D.1.4.1b - Zařízení zdrav...'!J32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86</v>
      </c>
      <c r="AR57" s="67"/>
      <c r="AS57" s="131">
        <v>0</v>
      </c>
      <c r="AT57" s="132">
        <f>ROUND(SUM(AV57:AW57),2)</f>
        <v>0</v>
      </c>
      <c r="AU57" s="133">
        <f>'D.1.4.1b - Zařízení zdrav...'!P88</f>
        <v>0</v>
      </c>
      <c r="AV57" s="132">
        <f>'D.1.4.1b - Zařízení zdrav...'!J35</f>
        <v>0</v>
      </c>
      <c r="AW57" s="132">
        <f>'D.1.4.1b - Zařízení zdrav...'!J36</f>
        <v>0</v>
      </c>
      <c r="AX57" s="132">
        <f>'D.1.4.1b - Zařízení zdrav...'!J37</f>
        <v>0</v>
      </c>
      <c r="AY57" s="132">
        <f>'D.1.4.1b - Zařízení zdrav...'!J38</f>
        <v>0</v>
      </c>
      <c r="AZ57" s="132">
        <f>'D.1.4.1b - Zařízení zdrav...'!F35</f>
        <v>0</v>
      </c>
      <c r="BA57" s="132">
        <f>'D.1.4.1b - Zařízení zdrav...'!F36</f>
        <v>0</v>
      </c>
      <c r="BB57" s="132">
        <f>'D.1.4.1b - Zařízení zdrav...'!F37</f>
        <v>0</v>
      </c>
      <c r="BC57" s="132">
        <f>'D.1.4.1b - Zařízení zdrav...'!F38</f>
        <v>0</v>
      </c>
      <c r="BD57" s="134">
        <f>'D.1.4.1b - Zařízení zdrav...'!F39</f>
        <v>0</v>
      </c>
      <c r="BE57" s="4"/>
      <c r="BT57" s="135" t="s">
        <v>82</v>
      </c>
      <c r="BV57" s="135" t="s">
        <v>76</v>
      </c>
      <c r="BW57" s="135" t="s">
        <v>90</v>
      </c>
      <c r="BX57" s="135" t="s">
        <v>81</v>
      </c>
      <c r="CL57" s="135" t="s">
        <v>20</v>
      </c>
    </row>
    <row r="58" s="7" customFormat="1" ht="37.5" customHeight="1">
      <c r="A58" s="126" t="s">
        <v>83</v>
      </c>
      <c r="B58" s="113"/>
      <c r="C58" s="114"/>
      <c r="D58" s="115" t="s">
        <v>91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8">
        <f>'D 1.1.01 - VRN - Vedlejší...'!J30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80</v>
      </c>
      <c r="AR58" s="120"/>
      <c r="AS58" s="136">
        <v>0</v>
      </c>
      <c r="AT58" s="137">
        <f>ROUND(SUM(AV58:AW58),2)</f>
        <v>0</v>
      </c>
      <c r="AU58" s="138">
        <f>'D 1.1.01 - VRN - Vedlejší...'!P84</f>
        <v>0</v>
      </c>
      <c r="AV58" s="137">
        <f>'D 1.1.01 - VRN - Vedlejší...'!J33</f>
        <v>0</v>
      </c>
      <c r="AW58" s="137">
        <f>'D 1.1.01 - VRN - Vedlejší...'!J34</f>
        <v>0</v>
      </c>
      <c r="AX58" s="137">
        <f>'D 1.1.01 - VRN - Vedlejší...'!J35</f>
        <v>0</v>
      </c>
      <c r="AY58" s="137">
        <f>'D 1.1.01 - VRN - Vedlejší...'!J36</f>
        <v>0</v>
      </c>
      <c r="AZ58" s="137">
        <f>'D 1.1.01 - VRN - Vedlejší...'!F33</f>
        <v>0</v>
      </c>
      <c r="BA58" s="137">
        <f>'D 1.1.01 - VRN - Vedlejší...'!F34</f>
        <v>0</v>
      </c>
      <c r="BB58" s="137">
        <f>'D 1.1.01 - VRN - Vedlejší...'!F35</f>
        <v>0</v>
      </c>
      <c r="BC58" s="137">
        <f>'D 1.1.01 - VRN - Vedlejší...'!F36</f>
        <v>0</v>
      </c>
      <c r="BD58" s="139">
        <f>'D 1.1.01 - VRN - Vedlejší...'!F37</f>
        <v>0</v>
      </c>
      <c r="BE58" s="7"/>
      <c r="BT58" s="125" t="s">
        <v>8</v>
      </c>
      <c r="BV58" s="125" t="s">
        <v>76</v>
      </c>
      <c r="BW58" s="125" t="s">
        <v>93</v>
      </c>
      <c r="BX58" s="125" t="s">
        <v>5</v>
      </c>
      <c r="CL58" s="125" t="s">
        <v>20</v>
      </c>
      <c r="CM58" s="125" t="s">
        <v>82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xLLI2OMN53jFeVbEMgkpc+UT7BWjrF9mvBuqklF+HsVJyfIf+Veh44w3n1CC9oiat1TM7dXcCVjDCJ06XcRQhg==" hashValue="+UjOV6e2t6c7PJmn6l/5a6sAylVHOXsA8+TTWgTHwGaxVdAh8DaVGo1Q4c+Dk9TRAB3+iMiJyysIvliLnG06yA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.1.4.1a - Zařízení zdrav...'!C2" display="/"/>
    <hyperlink ref="A57" location="'D.1.4.1b - Zařízení zdrav...'!C2" display="/"/>
    <hyperlink ref="A58" location="'D 1.1.01 - VRN - Vedlejš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94</v>
      </c>
      <c r="L4" s="22"/>
      <c r="M4" s="14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17</v>
      </c>
      <c r="L6" s="22"/>
    </row>
    <row r="7" s="1" customFormat="1" ht="39.75" customHeight="1">
      <c r="B7" s="22"/>
      <c r="E7" s="145" t="str">
        <f>'Rekapitulace stavby'!K6</f>
        <v xml:space="preserve"> REORGANIZACE ZRAVOTNÍ PÉČE DĚTSKÉHO A DOROST. ODDĚLENÍ PAVILONU „C - ZTI STOUPAČKY, KZ a.s. - NEMOCNICE MOST o.z.</v>
      </c>
      <c r="F7" s="144"/>
      <c r="G7" s="144"/>
      <c r="H7" s="144"/>
      <c r="L7" s="22"/>
    </row>
    <row r="8" s="1" customFormat="1" ht="12" customHeight="1">
      <c r="B8" s="22"/>
      <c r="D8" s="144" t="s">
        <v>95</v>
      </c>
      <c r="L8" s="22"/>
    </row>
    <row r="9" s="2" customFormat="1" ht="16.5" customHeight="1">
      <c r="A9" s="40"/>
      <c r="B9" s="46"/>
      <c r="C9" s="40"/>
      <c r="D9" s="40"/>
      <c r="E9" s="145" t="s">
        <v>96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6"/>
      <c r="C11" s="40"/>
      <c r="D11" s="40"/>
      <c r="E11" s="147" t="s">
        <v>98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19</v>
      </c>
      <c r="E13" s="40"/>
      <c r="F13" s="135" t="s">
        <v>20</v>
      </c>
      <c r="G13" s="40"/>
      <c r="H13" s="40"/>
      <c r="I13" s="144" t="s">
        <v>21</v>
      </c>
      <c r="J13" s="135" t="s">
        <v>20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9. 9. 2024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28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4" t="s">
        <v>30</v>
      </c>
      <c r="J17" s="135" t="s">
        <v>20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27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30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27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30</v>
      </c>
      <c r="J23" s="135" t="s">
        <v>20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37</v>
      </c>
      <c r="E25" s="40"/>
      <c r="F25" s="40"/>
      <c r="G25" s="40"/>
      <c r="H25" s="40"/>
      <c r="I25" s="144" t="s">
        <v>27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30</v>
      </c>
      <c r="J26" s="135" t="s">
        <v>20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20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ROUND((SUM(BE92:BE299)),  2)</f>
        <v>0</v>
      </c>
      <c r="G35" s="40"/>
      <c r="H35" s="40"/>
      <c r="I35" s="159">
        <v>0.20999999999999999</v>
      </c>
      <c r="J35" s="158">
        <f>ROUND(((SUM(BE92:BE299))*I35),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ROUND((SUM(BF92:BF299)),  2)</f>
        <v>0</v>
      </c>
      <c r="G36" s="40"/>
      <c r="H36" s="40"/>
      <c r="I36" s="159">
        <v>0.14999999999999999</v>
      </c>
      <c r="J36" s="158">
        <f>ROUND(((SUM(BF92:BF299))*I36),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ROUND((SUM(BG92:BG299)),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ROUND((SUM(BH92:BH299)),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ROUND((SUM(BI92:BI299)),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9.75" customHeight="1">
      <c r="A50" s="40"/>
      <c r="B50" s="41"/>
      <c r="C50" s="42"/>
      <c r="D50" s="42"/>
      <c r="E50" s="171" t="str">
        <f>E7</f>
        <v xml:space="preserve"> REORGANIZACE ZRAVOTNÍ PÉČE DĚTSKÉHO A DOROST. ODDĚLENÍ PAVILONU „C - ZTI STOUPAČKY, KZ a.s. - NEMOCNICE MOST o.z.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30" customHeight="1">
      <c r="A54" s="40"/>
      <c r="B54" s="41"/>
      <c r="C54" s="42"/>
      <c r="D54" s="42"/>
      <c r="E54" s="71" t="str">
        <f>E11</f>
        <v>D.1.4.1a - Zařízení zdravotně technických instalací - Splašková kanalizace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 xml:space="preserve">Pavilon „C“ v areálu nemocnice Most  </v>
      </c>
      <c r="G56" s="42"/>
      <c r="H56" s="42"/>
      <c r="I56" s="34" t="s">
        <v>24</v>
      </c>
      <c r="J56" s="74" t="str">
        <f>IF(J14="","",J14)</f>
        <v>9. 9. 2024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Krajská zdravotní, a.s.</v>
      </c>
      <c r="G58" s="42"/>
      <c r="H58" s="42"/>
      <c r="I58" s="34" t="s">
        <v>33</v>
      </c>
      <c r="J58" s="38" t="str">
        <f>E23</f>
        <v>P.K.I. Projekt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37</v>
      </c>
      <c r="J59" s="38" t="str">
        <f>E26</f>
        <v>P.K.I. Projekt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100</v>
      </c>
      <c r="D61" s="173"/>
      <c r="E61" s="173"/>
      <c r="F61" s="173"/>
      <c r="G61" s="173"/>
      <c r="H61" s="173"/>
      <c r="I61" s="173"/>
      <c r="J61" s="174" t="s">
        <v>101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102</v>
      </c>
    </row>
    <row r="64" s="9" customFormat="1" ht="24.96" customHeight="1">
      <c r="A64" s="9"/>
      <c r="B64" s="176"/>
      <c r="C64" s="177"/>
      <c r="D64" s="178" t="s">
        <v>103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104</v>
      </c>
      <c r="E65" s="179"/>
      <c r="F65" s="179"/>
      <c r="G65" s="179"/>
      <c r="H65" s="179"/>
      <c r="I65" s="179"/>
      <c r="J65" s="180">
        <f>J100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105</v>
      </c>
      <c r="E66" s="179"/>
      <c r="F66" s="179"/>
      <c r="G66" s="179"/>
      <c r="H66" s="179"/>
      <c r="I66" s="179"/>
      <c r="J66" s="180">
        <f>J106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106</v>
      </c>
      <c r="E67" s="184"/>
      <c r="F67" s="184"/>
      <c r="G67" s="184"/>
      <c r="H67" s="184"/>
      <c r="I67" s="184"/>
      <c r="J67" s="185">
        <f>J107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107</v>
      </c>
      <c r="E68" s="184"/>
      <c r="F68" s="184"/>
      <c r="G68" s="184"/>
      <c r="H68" s="184"/>
      <c r="I68" s="184"/>
      <c r="J68" s="185">
        <f>J136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108</v>
      </c>
      <c r="E69" s="184"/>
      <c r="F69" s="184"/>
      <c r="G69" s="184"/>
      <c r="H69" s="184"/>
      <c r="I69" s="184"/>
      <c r="J69" s="185">
        <f>J176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109</v>
      </c>
      <c r="E70" s="179"/>
      <c r="F70" s="179"/>
      <c r="G70" s="179"/>
      <c r="H70" s="179"/>
      <c r="I70" s="179"/>
      <c r="J70" s="180">
        <f>J179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110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17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39.75" customHeight="1">
      <c r="A80" s="40"/>
      <c r="B80" s="41"/>
      <c r="C80" s="42"/>
      <c r="D80" s="42"/>
      <c r="E80" s="171" t="str">
        <f>E7</f>
        <v xml:space="preserve"> REORGANIZACE ZRAVOTNÍ PÉČE DĚTSKÉHO A DOROST. ODDĚLENÍ PAVILONU „C - ZTI STOUPAČKY, KZ a.s. - NEMOCNICE MOST o.z.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95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96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97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30" customHeight="1">
      <c r="A84" s="40"/>
      <c r="B84" s="41"/>
      <c r="C84" s="42"/>
      <c r="D84" s="42"/>
      <c r="E84" s="71" t="str">
        <f>E11</f>
        <v>D.1.4.1a - Zařízení zdravotně technických instalací - Splašková kanalizace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F14</f>
        <v xml:space="preserve">Pavilon „C“ v areálu nemocnice Most  </v>
      </c>
      <c r="G86" s="42"/>
      <c r="H86" s="42"/>
      <c r="I86" s="34" t="s">
        <v>24</v>
      </c>
      <c r="J86" s="74" t="str">
        <f>IF(J14="","",J14)</f>
        <v>9. 9. 2024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26</v>
      </c>
      <c r="D88" s="42"/>
      <c r="E88" s="42"/>
      <c r="F88" s="29" t="str">
        <f>E17</f>
        <v>Krajská zdravotní, a.s.</v>
      </c>
      <c r="G88" s="42"/>
      <c r="H88" s="42"/>
      <c r="I88" s="34" t="s">
        <v>33</v>
      </c>
      <c r="J88" s="38" t="str">
        <f>E23</f>
        <v>P.K.I. Projekt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31</v>
      </c>
      <c r="D89" s="42"/>
      <c r="E89" s="42"/>
      <c r="F89" s="29" t="str">
        <f>IF(E20="","",E20)</f>
        <v>Vyplň údaj</v>
      </c>
      <c r="G89" s="42"/>
      <c r="H89" s="42"/>
      <c r="I89" s="34" t="s">
        <v>37</v>
      </c>
      <c r="J89" s="38" t="str">
        <f>E26</f>
        <v>P.K.I. Projekt s.r.o.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111</v>
      </c>
      <c r="D91" s="190" t="s">
        <v>59</v>
      </c>
      <c r="E91" s="190" t="s">
        <v>55</v>
      </c>
      <c r="F91" s="190" t="s">
        <v>56</v>
      </c>
      <c r="G91" s="190" t="s">
        <v>112</v>
      </c>
      <c r="H91" s="190" t="s">
        <v>113</v>
      </c>
      <c r="I91" s="190" t="s">
        <v>114</v>
      </c>
      <c r="J91" s="190" t="s">
        <v>101</v>
      </c>
      <c r="K91" s="191" t="s">
        <v>115</v>
      </c>
      <c r="L91" s="192"/>
      <c r="M91" s="94" t="s">
        <v>20</v>
      </c>
      <c r="N91" s="95" t="s">
        <v>44</v>
      </c>
      <c r="O91" s="95" t="s">
        <v>116</v>
      </c>
      <c r="P91" s="95" t="s">
        <v>117</v>
      </c>
      <c r="Q91" s="95" t="s">
        <v>118</v>
      </c>
      <c r="R91" s="95" t="s">
        <v>119</v>
      </c>
      <c r="S91" s="95" t="s">
        <v>120</v>
      </c>
      <c r="T91" s="96" t="s">
        <v>121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122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P93+P100+P106+P179</f>
        <v>0</v>
      </c>
      <c r="Q92" s="98"/>
      <c r="R92" s="195">
        <f>R93+R100+R106+R179</f>
        <v>91.290800720000007</v>
      </c>
      <c r="S92" s="98"/>
      <c r="T92" s="196">
        <f>T93+T100+T106+T179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73</v>
      </c>
      <c r="AU92" s="19" t="s">
        <v>102</v>
      </c>
      <c r="BK92" s="197">
        <f>BK93+BK100+BK106+BK179</f>
        <v>0</v>
      </c>
    </row>
    <row r="93" s="12" customFormat="1" ht="25.92" customHeight="1">
      <c r="A93" s="12"/>
      <c r="B93" s="198"/>
      <c r="C93" s="199"/>
      <c r="D93" s="200" t="s">
        <v>73</v>
      </c>
      <c r="E93" s="201" t="s">
        <v>123</v>
      </c>
      <c r="F93" s="201" t="s">
        <v>124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SUM(P94:P99)</f>
        <v>0</v>
      </c>
      <c r="Q93" s="206"/>
      <c r="R93" s="207">
        <f>SUM(R94:R99)</f>
        <v>0</v>
      </c>
      <c r="S93" s="206"/>
      <c r="T93" s="208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</v>
      </c>
      <c r="AT93" s="210" t="s">
        <v>73</v>
      </c>
      <c r="AU93" s="210" t="s">
        <v>74</v>
      </c>
      <c r="AY93" s="209" t="s">
        <v>125</v>
      </c>
      <c r="BK93" s="211">
        <f>SUM(BK94:BK99)</f>
        <v>0</v>
      </c>
    </row>
    <row r="94" s="2" customFormat="1" ht="24.15" customHeight="1">
      <c r="A94" s="40"/>
      <c r="B94" s="41"/>
      <c r="C94" s="212" t="s">
        <v>8</v>
      </c>
      <c r="D94" s="212" t="s">
        <v>126</v>
      </c>
      <c r="E94" s="213" t="s">
        <v>127</v>
      </c>
      <c r="F94" s="214" t="s">
        <v>128</v>
      </c>
      <c r="G94" s="215" t="s">
        <v>129</v>
      </c>
      <c r="H94" s="216">
        <v>87.799999999999997</v>
      </c>
      <c r="I94" s="217"/>
      <c r="J94" s="218">
        <f>ROUND(I94*H94,0)</f>
        <v>0</v>
      </c>
      <c r="K94" s="214" t="s">
        <v>130</v>
      </c>
      <c r="L94" s="46"/>
      <c r="M94" s="219" t="s">
        <v>20</v>
      </c>
      <c r="N94" s="220" t="s">
        <v>45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131</v>
      </c>
      <c r="AT94" s="223" t="s">
        <v>126</v>
      </c>
      <c r="AU94" s="223" t="s">
        <v>8</v>
      </c>
      <c r="AY94" s="19" t="s">
        <v>125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9" t="s">
        <v>8</v>
      </c>
      <c r="BK94" s="224">
        <f>ROUND(I94*H94,0)</f>
        <v>0</v>
      </c>
      <c r="BL94" s="19" t="s">
        <v>131</v>
      </c>
      <c r="BM94" s="223" t="s">
        <v>132</v>
      </c>
    </row>
    <row r="95" s="2" customFormat="1">
      <c r="A95" s="40"/>
      <c r="B95" s="41"/>
      <c r="C95" s="42"/>
      <c r="D95" s="225" t="s">
        <v>133</v>
      </c>
      <c r="E95" s="42"/>
      <c r="F95" s="226" t="s">
        <v>134</v>
      </c>
      <c r="G95" s="42"/>
      <c r="H95" s="42"/>
      <c r="I95" s="227"/>
      <c r="J95" s="42"/>
      <c r="K95" s="42"/>
      <c r="L95" s="46"/>
      <c r="M95" s="228"/>
      <c r="N95" s="22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133</v>
      </c>
      <c r="AU95" s="19" t="s">
        <v>8</v>
      </c>
    </row>
    <row r="96" s="13" customFormat="1">
      <c r="A96" s="13"/>
      <c r="B96" s="230"/>
      <c r="C96" s="231"/>
      <c r="D96" s="232" t="s">
        <v>135</v>
      </c>
      <c r="E96" s="233" t="s">
        <v>20</v>
      </c>
      <c r="F96" s="234" t="s">
        <v>136</v>
      </c>
      <c r="G96" s="231"/>
      <c r="H96" s="235">
        <v>87.799999999999997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135</v>
      </c>
      <c r="AU96" s="241" t="s">
        <v>8</v>
      </c>
      <c r="AV96" s="13" t="s">
        <v>82</v>
      </c>
      <c r="AW96" s="13" t="s">
        <v>36</v>
      </c>
      <c r="AX96" s="13" t="s">
        <v>8</v>
      </c>
      <c r="AY96" s="241" t="s">
        <v>125</v>
      </c>
    </row>
    <row r="97" s="2" customFormat="1" ht="24.15" customHeight="1">
      <c r="A97" s="40"/>
      <c r="B97" s="41"/>
      <c r="C97" s="212" t="s">
        <v>82</v>
      </c>
      <c r="D97" s="212" t="s">
        <v>126</v>
      </c>
      <c r="E97" s="213" t="s">
        <v>137</v>
      </c>
      <c r="F97" s="214" t="s">
        <v>138</v>
      </c>
      <c r="G97" s="215" t="s">
        <v>129</v>
      </c>
      <c r="H97" s="216">
        <v>87.799999999999997</v>
      </c>
      <c r="I97" s="217"/>
      <c r="J97" s="218">
        <f>ROUND(I97*H97,0)</f>
        <v>0</v>
      </c>
      <c r="K97" s="214" t="s">
        <v>130</v>
      </c>
      <c r="L97" s="46"/>
      <c r="M97" s="219" t="s">
        <v>20</v>
      </c>
      <c r="N97" s="220" t="s">
        <v>45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131</v>
      </c>
      <c r="AT97" s="223" t="s">
        <v>126</v>
      </c>
      <c r="AU97" s="223" t="s">
        <v>8</v>
      </c>
      <c r="AY97" s="19" t="s">
        <v>125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9" t="s">
        <v>8</v>
      </c>
      <c r="BK97" s="224">
        <f>ROUND(I97*H97,0)</f>
        <v>0</v>
      </c>
      <c r="BL97" s="19" t="s">
        <v>131</v>
      </c>
      <c r="BM97" s="223" t="s">
        <v>139</v>
      </c>
    </row>
    <row r="98" s="2" customFormat="1">
      <c r="A98" s="40"/>
      <c r="B98" s="41"/>
      <c r="C98" s="42"/>
      <c r="D98" s="225" t="s">
        <v>133</v>
      </c>
      <c r="E98" s="42"/>
      <c r="F98" s="226" t="s">
        <v>140</v>
      </c>
      <c r="G98" s="42"/>
      <c r="H98" s="42"/>
      <c r="I98" s="227"/>
      <c r="J98" s="42"/>
      <c r="K98" s="42"/>
      <c r="L98" s="46"/>
      <c r="M98" s="228"/>
      <c r="N98" s="229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133</v>
      </c>
      <c r="AU98" s="19" t="s">
        <v>8</v>
      </c>
    </row>
    <row r="99" s="13" customFormat="1">
      <c r="A99" s="13"/>
      <c r="B99" s="230"/>
      <c r="C99" s="231"/>
      <c r="D99" s="232" t="s">
        <v>135</v>
      </c>
      <c r="E99" s="233" t="s">
        <v>20</v>
      </c>
      <c r="F99" s="234" t="s">
        <v>136</v>
      </c>
      <c r="G99" s="231"/>
      <c r="H99" s="235">
        <v>87.799999999999997</v>
      </c>
      <c r="I99" s="236"/>
      <c r="J99" s="231"/>
      <c r="K99" s="231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135</v>
      </c>
      <c r="AU99" s="241" t="s">
        <v>8</v>
      </c>
      <c r="AV99" s="13" t="s">
        <v>82</v>
      </c>
      <c r="AW99" s="13" t="s">
        <v>36</v>
      </c>
      <c r="AX99" s="13" t="s">
        <v>8</v>
      </c>
      <c r="AY99" s="241" t="s">
        <v>125</v>
      </c>
    </row>
    <row r="100" s="12" customFormat="1" ht="25.92" customHeight="1">
      <c r="A100" s="12"/>
      <c r="B100" s="198"/>
      <c r="C100" s="199"/>
      <c r="D100" s="200" t="s">
        <v>73</v>
      </c>
      <c r="E100" s="201" t="s">
        <v>131</v>
      </c>
      <c r="F100" s="201" t="s">
        <v>141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SUM(P101:P105)</f>
        <v>0</v>
      </c>
      <c r="Q100" s="206"/>
      <c r="R100" s="207">
        <f>SUM(R101:R105)</f>
        <v>0.70209999999999995</v>
      </c>
      <c r="S100" s="206"/>
      <c r="T100" s="208">
        <f>SUM(T101:T105)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</v>
      </c>
      <c r="AT100" s="210" t="s">
        <v>73</v>
      </c>
      <c r="AU100" s="210" t="s">
        <v>74</v>
      </c>
      <c r="AY100" s="209" t="s">
        <v>125</v>
      </c>
      <c r="BK100" s="211">
        <f>SUM(BK101:BK105)</f>
        <v>0</v>
      </c>
    </row>
    <row r="101" s="2" customFormat="1" ht="24.15" customHeight="1">
      <c r="A101" s="40"/>
      <c r="B101" s="41"/>
      <c r="C101" s="212" t="s">
        <v>123</v>
      </c>
      <c r="D101" s="212" t="s">
        <v>126</v>
      </c>
      <c r="E101" s="213" t="s">
        <v>142</v>
      </c>
      <c r="F101" s="214" t="s">
        <v>143</v>
      </c>
      <c r="G101" s="215" t="s">
        <v>144</v>
      </c>
      <c r="H101" s="216">
        <v>5</v>
      </c>
      <c r="I101" s="217"/>
      <c r="J101" s="218">
        <f>ROUND(I101*H101,0)</f>
        <v>0</v>
      </c>
      <c r="K101" s="214" t="s">
        <v>130</v>
      </c>
      <c r="L101" s="46"/>
      <c r="M101" s="219" t="s">
        <v>20</v>
      </c>
      <c r="N101" s="220" t="s">
        <v>45</v>
      </c>
      <c r="O101" s="86"/>
      <c r="P101" s="221">
        <f>O101*H101</f>
        <v>0</v>
      </c>
      <c r="Q101" s="221">
        <v>0.087419999999999998</v>
      </c>
      <c r="R101" s="221">
        <f>Q101*H101</f>
        <v>0.43709999999999999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131</v>
      </c>
      <c r="AT101" s="223" t="s">
        <v>126</v>
      </c>
      <c r="AU101" s="223" t="s">
        <v>8</v>
      </c>
      <c r="AY101" s="19" t="s">
        <v>125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9" t="s">
        <v>8</v>
      </c>
      <c r="BK101" s="224">
        <f>ROUND(I101*H101,0)</f>
        <v>0</v>
      </c>
      <c r="BL101" s="19" t="s">
        <v>131</v>
      </c>
      <c r="BM101" s="223" t="s">
        <v>145</v>
      </c>
    </row>
    <row r="102" s="2" customFormat="1">
      <c r="A102" s="40"/>
      <c r="B102" s="41"/>
      <c r="C102" s="42"/>
      <c r="D102" s="225" t="s">
        <v>133</v>
      </c>
      <c r="E102" s="42"/>
      <c r="F102" s="226" t="s">
        <v>146</v>
      </c>
      <c r="G102" s="42"/>
      <c r="H102" s="42"/>
      <c r="I102" s="227"/>
      <c r="J102" s="42"/>
      <c r="K102" s="42"/>
      <c r="L102" s="46"/>
      <c r="M102" s="228"/>
      <c r="N102" s="22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133</v>
      </c>
      <c r="AU102" s="19" t="s">
        <v>8</v>
      </c>
    </row>
    <row r="103" s="13" customFormat="1">
      <c r="A103" s="13"/>
      <c r="B103" s="230"/>
      <c r="C103" s="231"/>
      <c r="D103" s="232" t="s">
        <v>135</v>
      </c>
      <c r="E103" s="233" t="s">
        <v>20</v>
      </c>
      <c r="F103" s="234" t="s">
        <v>147</v>
      </c>
      <c r="G103" s="231"/>
      <c r="H103" s="235">
        <v>5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135</v>
      </c>
      <c r="AU103" s="241" t="s">
        <v>8</v>
      </c>
      <c r="AV103" s="13" t="s">
        <v>82</v>
      </c>
      <c r="AW103" s="13" t="s">
        <v>36</v>
      </c>
      <c r="AX103" s="13" t="s">
        <v>8</v>
      </c>
      <c r="AY103" s="241" t="s">
        <v>125</v>
      </c>
    </row>
    <row r="104" s="2" customFormat="1" ht="24.15" customHeight="1">
      <c r="A104" s="40"/>
      <c r="B104" s="41"/>
      <c r="C104" s="242" t="s">
        <v>131</v>
      </c>
      <c r="D104" s="242" t="s">
        <v>148</v>
      </c>
      <c r="E104" s="243" t="s">
        <v>149</v>
      </c>
      <c r="F104" s="244" t="s">
        <v>150</v>
      </c>
      <c r="G104" s="245" t="s">
        <v>144</v>
      </c>
      <c r="H104" s="246">
        <v>5</v>
      </c>
      <c r="I104" s="247"/>
      <c r="J104" s="248">
        <f>ROUND(I104*H104,0)</f>
        <v>0</v>
      </c>
      <c r="K104" s="244" t="s">
        <v>130</v>
      </c>
      <c r="L104" s="249"/>
      <c r="M104" s="250" t="s">
        <v>20</v>
      </c>
      <c r="N104" s="251" t="s">
        <v>45</v>
      </c>
      <c r="O104" s="86"/>
      <c r="P104" s="221">
        <f>O104*H104</f>
        <v>0</v>
      </c>
      <c r="Q104" s="221">
        <v>0.052999999999999998</v>
      </c>
      <c r="R104" s="221">
        <f>Q104*H104</f>
        <v>0.26500000000000001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151</v>
      </c>
      <c r="AT104" s="223" t="s">
        <v>148</v>
      </c>
      <c r="AU104" s="223" t="s">
        <v>8</v>
      </c>
      <c r="AY104" s="19" t="s">
        <v>125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9" t="s">
        <v>8</v>
      </c>
      <c r="BK104" s="224">
        <f>ROUND(I104*H104,0)</f>
        <v>0</v>
      </c>
      <c r="BL104" s="19" t="s">
        <v>131</v>
      </c>
      <c r="BM104" s="223" t="s">
        <v>152</v>
      </c>
    </row>
    <row r="105" s="13" customFormat="1">
      <c r="A105" s="13"/>
      <c r="B105" s="230"/>
      <c r="C105" s="231"/>
      <c r="D105" s="232" t="s">
        <v>135</v>
      </c>
      <c r="E105" s="233" t="s">
        <v>20</v>
      </c>
      <c r="F105" s="234" t="s">
        <v>147</v>
      </c>
      <c r="G105" s="231"/>
      <c r="H105" s="235">
        <v>5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135</v>
      </c>
      <c r="AU105" s="241" t="s">
        <v>8</v>
      </c>
      <c r="AV105" s="13" t="s">
        <v>82</v>
      </c>
      <c r="AW105" s="13" t="s">
        <v>36</v>
      </c>
      <c r="AX105" s="13" t="s">
        <v>8</v>
      </c>
      <c r="AY105" s="241" t="s">
        <v>125</v>
      </c>
    </row>
    <row r="106" s="12" customFormat="1" ht="25.92" customHeight="1">
      <c r="A106" s="12"/>
      <c r="B106" s="198"/>
      <c r="C106" s="199"/>
      <c r="D106" s="200" t="s">
        <v>73</v>
      </c>
      <c r="E106" s="201" t="s">
        <v>153</v>
      </c>
      <c r="F106" s="201" t="s">
        <v>154</v>
      </c>
      <c r="G106" s="199"/>
      <c r="H106" s="199"/>
      <c r="I106" s="202"/>
      <c r="J106" s="203">
        <f>BK106</f>
        <v>0</v>
      </c>
      <c r="K106" s="199"/>
      <c r="L106" s="204"/>
      <c r="M106" s="205"/>
      <c r="N106" s="206"/>
      <c r="O106" s="206"/>
      <c r="P106" s="207">
        <f>P107+P136+P176</f>
        <v>0</v>
      </c>
      <c r="Q106" s="206"/>
      <c r="R106" s="207">
        <f>R107+R136+R176</f>
        <v>87.331062000000003</v>
      </c>
      <c r="S106" s="206"/>
      <c r="T106" s="208">
        <f>T107+T136+T176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8</v>
      </c>
      <c r="AT106" s="210" t="s">
        <v>73</v>
      </c>
      <c r="AU106" s="210" t="s">
        <v>74</v>
      </c>
      <c r="AY106" s="209" t="s">
        <v>125</v>
      </c>
      <c r="BK106" s="211">
        <f>BK107+BK136+BK176</f>
        <v>0</v>
      </c>
    </row>
    <row r="107" s="12" customFormat="1" ht="22.8" customHeight="1">
      <c r="A107" s="12"/>
      <c r="B107" s="198"/>
      <c r="C107" s="199"/>
      <c r="D107" s="200" t="s">
        <v>73</v>
      </c>
      <c r="E107" s="252" t="s">
        <v>8</v>
      </c>
      <c r="F107" s="252" t="s">
        <v>155</v>
      </c>
      <c r="G107" s="199"/>
      <c r="H107" s="199"/>
      <c r="I107" s="202"/>
      <c r="J107" s="253">
        <f>BK107</f>
        <v>0</v>
      </c>
      <c r="K107" s="199"/>
      <c r="L107" s="204"/>
      <c r="M107" s="205"/>
      <c r="N107" s="206"/>
      <c r="O107" s="206"/>
      <c r="P107" s="207">
        <f>SUM(P108:P135)</f>
        <v>0</v>
      </c>
      <c r="Q107" s="206"/>
      <c r="R107" s="207">
        <f>SUM(R108:R135)</f>
        <v>46.875999999999998</v>
      </c>
      <c r="S107" s="206"/>
      <c r="T107" s="208">
        <f>SUM(T108:T135)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8</v>
      </c>
      <c r="AT107" s="210" t="s">
        <v>73</v>
      </c>
      <c r="AU107" s="210" t="s">
        <v>8</v>
      </c>
      <c r="AY107" s="209" t="s">
        <v>125</v>
      </c>
      <c r="BK107" s="211">
        <f>SUM(BK108:BK135)</f>
        <v>0</v>
      </c>
    </row>
    <row r="108" s="2" customFormat="1" ht="37.8" customHeight="1">
      <c r="A108" s="40"/>
      <c r="B108" s="41"/>
      <c r="C108" s="212" t="s">
        <v>156</v>
      </c>
      <c r="D108" s="212" t="s">
        <v>126</v>
      </c>
      <c r="E108" s="213" t="s">
        <v>157</v>
      </c>
      <c r="F108" s="214" t="s">
        <v>158</v>
      </c>
      <c r="G108" s="215" t="s">
        <v>159</v>
      </c>
      <c r="H108" s="216">
        <v>15.625</v>
      </c>
      <c r="I108" s="217"/>
      <c r="J108" s="218">
        <f>ROUND(I108*H108,0)</f>
        <v>0</v>
      </c>
      <c r="K108" s="214" t="s">
        <v>130</v>
      </c>
      <c r="L108" s="46"/>
      <c r="M108" s="219" t="s">
        <v>20</v>
      </c>
      <c r="N108" s="220" t="s">
        <v>45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131</v>
      </c>
      <c r="AT108" s="223" t="s">
        <v>126</v>
      </c>
      <c r="AU108" s="223" t="s">
        <v>82</v>
      </c>
      <c r="AY108" s="19" t="s">
        <v>125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9" t="s">
        <v>8</v>
      </c>
      <c r="BK108" s="224">
        <f>ROUND(I108*H108,0)</f>
        <v>0</v>
      </c>
      <c r="BL108" s="19" t="s">
        <v>131</v>
      </c>
      <c r="BM108" s="223" t="s">
        <v>160</v>
      </c>
    </row>
    <row r="109" s="2" customFormat="1">
      <c r="A109" s="40"/>
      <c r="B109" s="41"/>
      <c r="C109" s="42"/>
      <c r="D109" s="225" t="s">
        <v>133</v>
      </c>
      <c r="E109" s="42"/>
      <c r="F109" s="226" t="s">
        <v>161</v>
      </c>
      <c r="G109" s="42"/>
      <c r="H109" s="42"/>
      <c r="I109" s="227"/>
      <c r="J109" s="42"/>
      <c r="K109" s="42"/>
      <c r="L109" s="46"/>
      <c r="M109" s="228"/>
      <c r="N109" s="22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133</v>
      </c>
      <c r="AU109" s="19" t="s">
        <v>82</v>
      </c>
    </row>
    <row r="110" s="13" customFormat="1">
      <c r="A110" s="13"/>
      <c r="B110" s="230"/>
      <c r="C110" s="231"/>
      <c r="D110" s="232" t="s">
        <v>135</v>
      </c>
      <c r="E110" s="233" t="s">
        <v>20</v>
      </c>
      <c r="F110" s="234" t="s">
        <v>162</v>
      </c>
      <c r="G110" s="231"/>
      <c r="H110" s="235">
        <v>15.625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135</v>
      </c>
      <c r="AU110" s="241" t="s">
        <v>82</v>
      </c>
      <c r="AV110" s="13" t="s">
        <v>82</v>
      </c>
      <c r="AW110" s="13" t="s">
        <v>36</v>
      </c>
      <c r="AX110" s="13" t="s">
        <v>8</v>
      </c>
      <c r="AY110" s="241" t="s">
        <v>125</v>
      </c>
    </row>
    <row r="111" s="2" customFormat="1" ht="44.25" customHeight="1">
      <c r="A111" s="40"/>
      <c r="B111" s="41"/>
      <c r="C111" s="212" t="s">
        <v>163</v>
      </c>
      <c r="D111" s="212" t="s">
        <v>126</v>
      </c>
      <c r="E111" s="213" t="s">
        <v>164</v>
      </c>
      <c r="F111" s="214" t="s">
        <v>165</v>
      </c>
      <c r="G111" s="215" t="s">
        <v>159</v>
      </c>
      <c r="H111" s="216">
        <v>140.625</v>
      </c>
      <c r="I111" s="217"/>
      <c r="J111" s="218">
        <f>ROUND(I111*H111,0)</f>
        <v>0</v>
      </c>
      <c r="K111" s="214" t="s">
        <v>130</v>
      </c>
      <c r="L111" s="46"/>
      <c r="M111" s="219" t="s">
        <v>20</v>
      </c>
      <c r="N111" s="220" t="s">
        <v>45</v>
      </c>
      <c r="O111" s="86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3" t="s">
        <v>131</v>
      </c>
      <c r="AT111" s="223" t="s">
        <v>126</v>
      </c>
      <c r="AU111" s="223" t="s">
        <v>82</v>
      </c>
      <c r="AY111" s="19" t="s">
        <v>125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9" t="s">
        <v>8</v>
      </c>
      <c r="BK111" s="224">
        <f>ROUND(I111*H111,0)</f>
        <v>0</v>
      </c>
      <c r="BL111" s="19" t="s">
        <v>131</v>
      </c>
      <c r="BM111" s="223" t="s">
        <v>166</v>
      </c>
    </row>
    <row r="112" s="2" customFormat="1">
      <c r="A112" s="40"/>
      <c r="B112" s="41"/>
      <c r="C112" s="42"/>
      <c r="D112" s="225" t="s">
        <v>133</v>
      </c>
      <c r="E112" s="42"/>
      <c r="F112" s="226" t="s">
        <v>167</v>
      </c>
      <c r="G112" s="42"/>
      <c r="H112" s="42"/>
      <c r="I112" s="227"/>
      <c r="J112" s="42"/>
      <c r="K112" s="42"/>
      <c r="L112" s="46"/>
      <c r="M112" s="228"/>
      <c r="N112" s="22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133</v>
      </c>
      <c r="AU112" s="19" t="s">
        <v>82</v>
      </c>
    </row>
    <row r="113" s="13" customFormat="1">
      <c r="A113" s="13"/>
      <c r="B113" s="230"/>
      <c r="C113" s="231"/>
      <c r="D113" s="232" t="s">
        <v>135</v>
      </c>
      <c r="E113" s="233" t="s">
        <v>20</v>
      </c>
      <c r="F113" s="234" t="s">
        <v>168</v>
      </c>
      <c r="G113" s="231"/>
      <c r="H113" s="235">
        <v>140.625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135</v>
      </c>
      <c r="AU113" s="241" t="s">
        <v>82</v>
      </c>
      <c r="AV113" s="13" t="s">
        <v>82</v>
      </c>
      <c r="AW113" s="13" t="s">
        <v>36</v>
      </c>
      <c r="AX113" s="13" t="s">
        <v>8</v>
      </c>
      <c r="AY113" s="241" t="s">
        <v>125</v>
      </c>
    </row>
    <row r="114" s="2" customFormat="1" ht="62.7" customHeight="1">
      <c r="A114" s="40"/>
      <c r="B114" s="41"/>
      <c r="C114" s="212" t="s">
        <v>169</v>
      </c>
      <c r="D114" s="212" t="s">
        <v>126</v>
      </c>
      <c r="E114" s="213" t="s">
        <v>170</v>
      </c>
      <c r="F114" s="214" t="s">
        <v>171</v>
      </c>
      <c r="G114" s="215" t="s">
        <v>159</v>
      </c>
      <c r="H114" s="216">
        <v>31.25</v>
      </c>
      <c r="I114" s="217"/>
      <c r="J114" s="218">
        <f>ROUND(I114*H114,0)</f>
        <v>0</v>
      </c>
      <c r="K114" s="214" t="s">
        <v>130</v>
      </c>
      <c r="L114" s="46"/>
      <c r="M114" s="219" t="s">
        <v>20</v>
      </c>
      <c r="N114" s="220" t="s">
        <v>45</v>
      </c>
      <c r="O114" s="86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3" t="s">
        <v>131</v>
      </c>
      <c r="AT114" s="223" t="s">
        <v>126</v>
      </c>
      <c r="AU114" s="223" t="s">
        <v>82</v>
      </c>
      <c r="AY114" s="19" t="s">
        <v>125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9" t="s">
        <v>8</v>
      </c>
      <c r="BK114" s="224">
        <f>ROUND(I114*H114,0)</f>
        <v>0</v>
      </c>
      <c r="BL114" s="19" t="s">
        <v>131</v>
      </c>
      <c r="BM114" s="223" t="s">
        <v>172</v>
      </c>
    </row>
    <row r="115" s="2" customFormat="1">
      <c r="A115" s="40"/>
      <c r="B115" s="41"/>
      <c r="C115" s="42"/>
      <c r="D115" s="225" t="s">
        <v>133</v>
      </c>
      <c r="E115" s="42"/>
      <c r="F115" s="226" t="s">
        <v>173</v>
      </c>
      <c r="G115" s="42"/>
      <c r="H115" s="42"/>
      <c r="I115" s="227"/>
      <c r="J115" s="42"/>
      <c r="K115" s="42"/>
      <c r="L115" s="46"/>
      <c r="M115" s="228"/>
      <c r="N115" s="22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133</v>
      </c>
      <c r="AU115" s="19" t="s">
        <v>82</v>
      </c>
    </row>
    <row r="116" s="13" customFormat="1">
      <c r="A116" s="13"/>
      <c r="B116" s="230"/>
      <c r="C116" s="231"/>
      <c r="D116" s="232" t="s">
        <v>135</v>
      </c>
      <c r="E116" s="233" t="s">
        <v>20</v>
      </c>
      <c r="F116" s="234" t="s">
        <v>174</v>
      </c>
      <c r="G116" s="231"/>
      <c r="H116" s="235">
        <v>31.25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135</v>
      </c>
      <c r="AU116" s="241" t="s">
        <v>82</v>
      </c>
      <c r="AV116" s="13" t="s">
        <v>82</v>
      </c>
      <c r="AW116" s="13" t="s">
        <v>36</v>
      </c>
      <c r="AX116" s="13" t="s">
        <v>8</v>
      </c>
      <c r="AY116" s="241" t="s">
        <v>125</v>
      </c>
    </row>
    <row r="117" s="2" customFormat="1" ht="66.75" customHeight="1">
      <c r="A117" s="40"/>
      <c r="B117" s="41"/>
      <c r="C117" s="212" t="s">
        <v>151</v>
      </c>
      <c r="D117" s="212" t="s">
        <v>126</v>
      </c>
      <c r="E117" s="213" t="s">
        <v>175</v>
      </c>
      <c r="F117" s="214" t="s">
        <v>176</v>
      </c>
      <c r="G117" s="215" t="s">
        <v>159</v>
      </c>
      <c r="H117" s="216">
        <v>625</v>
      </c>
      <c r="I117" s="217"/>
      <c r="J117" s="218">
        <f>ROUND(I117*H117,0)</f>
        <v>0</v>
      </c>
      <c r="K117" s="214" t="s">
        <v>130</v>
      </c>
      <c r="L117" s="46"/>
      <c r="M117" s="219" t="s">
        <v>20</v>
      </c>
      <c r="N117" s="220" t="s">
        <v>45</v>
      </c>
      <c r="O117" s="86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3" t="s">
        <v>131</v>
      </c>
      <c r="AT117" s="223" t="s">
        <v>126</v>
      </c>
      <c r="AU117" s="223" t="s">
        <v>82</v>
      </c>
      <c r="AY117" s="19" t="s">
        <v>125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9" t="s">
        <v>8</v>
      </c>
      <c r="BK117" s="224">
        <f>ROUND(I117*H117,0)</f>
        <v>0</v>
      </c>
      <c r="BL117" s="19" t="s">
        <v>131</v>
      </c>
      <c r="BM117" s="223" t="s">
        <v>177</v>
      </c>
    </row>
    <row r="118" s="2" customFormat="1">
      <c r="A118" s="40"/>
      <c r="B118" s="41"/>
      <c r="C118" s="42"/>
      <c r="D118" s="225" t="s">
        <v>133</v>
      </c>
      <c r="E118" s="42"/>
      <c r="F118" s="226" t="s">
        <v>178</v>
      </c>
      <c r="G118" s="42"/>
      <c r="H118" s="42"/>
      <c r="I118" s="227"/>
      <c r="J118" s="42"/>
      <c r="K118" s="42"/>
      <c r="L118" s="46"/>
      <c r="M118" s="228"/>
      <c r="N118" s="22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133</v>
      </c>
      <c r="AU118" s="19" t="s">
        <v>82</v>
      </c>
    </row>
    <row r="119" s="13" customFormat="1">
      <c r="A119" s="13"/>
      <c r="B119" s="230"/>
      <c r="C119" s="231"/>
      <c r="D119" s="232" t="s">
        <v>135</v>
      </c>
      <c r="E119" s="233" t="s">
        <v>20</v>
      </c>
      <c r="F119" s="234" t="s">
        <v>179</v>
      </c>
      <c r="G119" s="231"/>
      <c r="H119" s="235">
        <v>625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135</v>
      </c>
      <c r="AU119" s="241" t="s">
        <v>82</v>
      </c>
      <c r="AV119" s="13" t="s">
        <v>82</v>
      </c>
      <c r="AW119" s="13" t="s">
        <v>36</v>
      </c>
      <c r="AX119" s="13" t="s">
        <v>8</v>
      </c>
      <c r="AY119" s="241" t="s">
        <v>125</v>
      </c>
    </row>
    <row r="120" s="2" customFormat="1" ht="44.25" customHeight="1">
      <c r="A120" s="40"/>
      <c r="B120" s="41"/>
      <c r="C120" s="212" t="s">
        <v>180</v>
      </c>
      <c r="D120" s="212" t="s">
        <v>126</v>
      </c>
      <c r="E120" s="213" t="s">
        <v>181</v>
      </c>
      <c r="F120" s="214" t="s">
        <v>182</v>
      </c>
      <c r="G120" s="215" t="s">
        <v>183</v>
      </c>
      <c r="H120" s="216">
        <v>50</v>
      </c>
      <c r="I120" s="217"/>
      <c r="J120" s="218">
        <f>ROUND(I120*H120,0)</f>
        <v>0</v>
      </c>
      <c r="K120" s="214" t="s">
        <v>130</v>
      </c>
      <c r="L120" s="46"/>
      <c r="M120" s="219" t="s">
        <v>20</v>
      </c>
      <c r="N120" s="220" t="s">
        <v>45</v>
      </c>
      <c r="O120" s="86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131</v>
      </c>
      <c r="AT120" s="223" t="s">
        <v>126</v>
      </c>
      <c r="AU120" s="223" t="s">
        <v>82</v>
      </c>
      <c r="AY120" s="19" t="s">
        <v>125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9" t="s">
        <v>8</v>
      </c>
      <c r="BK120" s="224">
        <f>ROUND(I120*H120,0)</f>
        <v>0</v>
      </c>
      <c r="BL120" s="19" t="s">
        <v>131</v>
      </c>
      <c r="BM120" s="223" t="s">
        <v>184</v>
      </c>
    </row>
    <row r="121" s="2" customFormat="1">
      <c r="A121" s="40"/>
      <c r="B121" s="41"/>
      <c r="C121" s="42"/>
      <c r="D121" s="225" t="s">
        <v>133</v>
      </c>
      <c r="E121" s="42"/>
      <c r="F121" s="226" t="s">
        <v>185</v>
      </c>
      <c r="G121" s="42"/>
      <c r="H121" s="42"/>
      <c r="I121" s="227"/>
      <c r="J121" s="42"/>
      <c r="K121" s="42"/>
      <c r="L121" s="46"/>
      <c r="M121" s="228"/>
      <c r="N121" s="229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133</v>
      </c>
      <c r="AU121" s="19" t="s">
        <v>82</v>
      </c>
    </row>
    <row r="122" s="13" customFormat="1">
      <c r="A122" s="13"/>
      <c r="B122" s="230"/>
      <c r="C122" s="231"/>
      <c r="D122" s="232" t="s">
        <v>135</v>
      </c>
      <c r="E122" s="233" t="s">
        <v>20</v>
      </c>
      <c r="F122" s="234" t="s">
        <v>186</v>
      </c>
      <c r="G122" s="231"/>
      <c r="H122" s="235">
        <v>50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135</v>
      </c>
      <c r="AU122" s="241" t="s">
        <v>82</v>
      </c>
      <c r="AV122" s="13" t="s">
        <v>82</v>
      </c>
      <c r="AW122" s="13" t="s">
        <v>36</v>
      </c>
      <c r="AX122" s="13" t="s">
        <v>8</v>
      </c>
      <c r="AY122" s="241" t="s">
        <v>125</v>
      </c>
    </row>
    <row r="123" s="2" customFormat="1" ht="37.8" customHeight="1">
      <c r="A123" s="40"/>
      <c r="B123" s="41"/>
      <c r="C123" s="212" t="s">
        <v>187</v>
      </c>
      <c r="D123" s="212" t="s">
        <v>126</v>
      </c>
      <c r="E123" s="213" t="s">
        <v>188</v>
      </c>
      <c r="F123" s="214" t="s">
        <v>189</v>
      </c>
      <c r="G123" s="215" t="s">
        <v>159</v>
      </c>
      <c r="H123" s="216">
        <v>31.25</v>
      </c>
      <c r="I123" s="217"/>
      <c r="J123" s="218">
        <f>ROUND(I123*H123,0)</f>
        <v>0</v>
      </c>
      <c r="K123" s="214" t="s">
        <v>130</v>
      </c>
      <c r="L123" s="46"/>
      <c r="M123" s="219" t="s">
        <v>20</v>
      </c>
      <c r="N123" s="220" t="s">
        <v>45</v>
      </c>
      <c r="O123" s="86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3" t="s">
        <v>131</v>
      </c>
      <c r="AT123" s="223" t="s">
        <v>126</v>
      </c>
      <c r="AU123" s="223" t="s">
        <v>82</v>
      </c>
      <c r="AY123" s="19" t="s">
        <v>125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9" t="s">
        <v>8</v>
      </c>
      <c r="BK123" s="224">
        <f>ROUND(I123*H123,0)</f>
        <v>0</v>
      </c>
      <c r="BL123" s="19" t="s">
        <v>131</v>
      </c>
      <c r="BM123" s="223" t="s">
        <v>190</v>
      </c>
    </row>
    <row r="124" s="2" customFormat="1">
      <c r="A124" s="40"/>
      <c r="B124" s="41"/>
      <c r="C124" s="42"/>
      <c r="D124" s="225" t="s">
        <v>133</v>
      </c>
      <c r="E124" s="42"/>
      <c r="F124" s="226" t="s">
        <v>191</v>
      </c>
      <c r="G124" s="42"/>
      <c r="H124" s="42"/>
      <c r="I124" s="227"/>
      <c r="J124" s="42"/>
      <c r="K124" s="42"/>
      <c r="L124" s="46"/>
      <c r="M124" s="228"/>
      <c r="N124" s="229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133</v>
      </c>
      <c r="AU124" s="19" t="s">
        <v>82</v>
      </c>
    </row>
    <row r="125" s="2" customFormat="1" ht="44.25" customHeight="1">
      <c r="A125" s="40"/>
      <c r="B125" s="41"/>
      <c r="C125" s="212" t="s">
        <v>192</v>
      </c>
      <c r="D125" s="212" t="s">
        <v>126</v>
      </c>
      <c r="E125" s="213" t="s">
        <v>193</v>
      </c>
      <c r="F125" s="214" t="s">
        <v>194</v>
      </c>
      <c r="G125" s="215" t="s">
        <v>159</v>
      </c>
      <c r="H125" s="216">
        <v>125</v>
      </c>
      <c r="I125" s="217"/>
      <c r="J125" s="218">
        <f>ROUND(I125*H125,0)</f>
        <v>0</v>
      </c>
      <c r="K125" s="214" t="s">
        <v>130</v>
      </c>
      <c r="L125" s="46"/>
      <c r="M125" s="219" t="s">
        <v>20</v>
      </c>
      <c r="N125" s="220" t="s">
        <v>45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131</v>
      </c>
      <c r="AT125" s="223" t="s">
        <v>126</v>
      </c>
      <c r="AU125" s="223" t="s">
        <v>82</v>
      </c>
      <c r="AY125" s="19" t="s">
        <v>125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9" t="s">
        <v>8</v>
      </c>
      <c r="BK125" s="224">
        <f>ROUND(I125*H125,0)</f>
        <v>0</v>
      </c>
      <c r="BL125" s="19" t="s">
        <v>131</v>
      </c>
      <c r="BM125" s="223" t="s">
        <v>195</v>
      </c>
    </row>
    <row r="126" s="2" customFormat="1">
      <c r="A126" s="40"/>
      <c r="B126" s="41"/>
      <c r="C126" s="42"/>
      <c r="D126" s="225" t="s">
        <v>133</v>
      </c>
      <c r="E126" s="42"/>
      <c r="F126" s="226" t="s">
        <v>196</v>
      </c>
      <c r="G126" s="42"/>
      <c r="H126" s="42"/>
      <c r="I126" s="227"/>
      <c r="J126" s="42"/>
      <c r="K126" s="42"/>
      <c r="L126" s="46"/>
      <c r="M126" s="228"/>
      <c r="N126" s="22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133</v>
      </c>
      <c r="AU126" s="19" t="s">
        <v>82</v>
      </c>
    </row>
    <row r="127" s="13" customFormat="1">
      <c r="A127" s="13"/>
      <c r="B127" s="230"/>
      <c r="C127" s="231"/>
      <c r="D127" s="232" t="s">
        <v>135</v>
      </c>
      <c r="E127" s="233" t="s">
        <v>20</v>
      </c>
      <c r="F127" s="234" t="s">
        <v>197</v>
      </c>
      <c r="G127" s="231"/>
      <c r="H127" s="235">
        <v>125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135</v>
      </c>
      <c r="AU127" s="241" t="s">
        <v>82</v>
      </c>
      <c r="AV127" s="13" t="s">
        <v>82</v>
      </c>
      <c r="AW127" s="13" t="s">
        <v>36</v>
      </c>
      <c r="AX127" s="13" t="s">
        <v>8</v>
      </c>
      <c r="AY127" s="241" t="s">
        <v>125</v>
      </c>
    </row>
    <row r="128" s="2" customFormat="1" ht="16.5" customHeight="1">
      <c r="A128" s="40"/>
      <c r="B128" s="41"/>
      <c r="C128" s="242" t="s">
        <v>198</v>
      </c>
      <c r="D128" s="242" t="s">
        <v>148</v>
      </c>
      <c r="E128" s="243" t="s">
        <v>199</v>
      </c>
      <c r="F128" s="244" t="s">
        <v>200</v>
      </c>
      <c r="G128" s="245" t="s">
        <v>183</v>
      </c>
      <c r="H128" s="246">
        <v>225</v>
      </c>
      <c r="I128" s="247"/>
      <c r="J128" s="248">
        <f>ROUND(I128*H128,0)</f>
        <v>0</v>
      </c>
      <c r="K128" s="244" t="s">
        <v>130</v>
      </c>
      <c r="L128" s="249"/>
      <c r="M128" s="250" t="s">
        <v>20</v>
      </c>
      <c r="N128" s="251" t="s">
        <v>45</v>
      </c>
      <c r="O128" s="86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3" t="s">
        <v>151</v>
      </c>
      <c r="AT128" s="223" t="s">
        <v>148</v>
      </c>
      <c r="AU128" s="223" t="s">
        <v>82</v>
      </c>
      <c r="AY128" s="19" t="s">
        <v>125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9" t="s">
        <v>8</v>
      </c>
      <c r="BK128" s="224">
        <f>ROUND(I128*H128,0)</f>
        <v>0</v>
      </c>
      <c r="BL128" s="19" t="s">
        <v>131</v>
      </c>
      <c r="BM128" s="223" t="s">
        <v>201</v>
      </c>
    </row>
    <row r="129" s="13" customFormat="1">
      <c r="A129" s="13"/>
      <c r="B129" s="230"/>
      <c r="C129" s="231"/>
      <c r="D129" s="232" t="s">
        <v>135</v>
      </c>
      <c r="E129" s="233" t="s">
        <v>20</v>
      </c>
      <c r="F129" s="234" t="s">
        <v>202</v>
      </c>
      <c r="G129" s="231"/>
      <c r="H129" s="235">
        <v>225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135</v>
      </c>
      <c r="AU129" s="241" t="s">
        <v>82</v>
      </c>
      <c r="AV129" s="13" t="s">
        <v>82</v>
      </c>
      <c r="AW129" s="13" t="s">
        <v>36</v>
      </c>
      <c r="AX129" s="13" t="s">
        <v>8</v>
      </c>
      <c r="AY129" s="241" t="s">
        <v>125</v>
      </c>
    </row>
    <row r="130" s="2" customFormat="1" ht="66.75" customHeight="1">
      <c r="A130" s="40"/>
      <c r="B130" s="41"/>
      <c r="C130" s="212" t="s">
        <v>203</v>
      </c>
      <c r="D130" s="212" t="s">
        <v>126</v>
      </c>
      <c r="E130" s="213" t="s">
        <v>204</v>
      </c>
      <c r="F130" s="214" t="s">
        <v>205</v>
      </c>
      <c r="G130" s="215" t="s">
        <v>159</v>
      </c>
      <c r="H130" s="216">
        <v>15.625</v>
      </c>
      <c r="I130" s="217"/>
      <c r="J130" s="218">
        <f>ROUND(I130*H130,0)</f>
        <v>0</v>
      </c>
      <c r="K130" s="214" t="s">
        <v>130</v>
      </c>
      <c r="L130" s="46"/>
      <c r="M130" s="219" t="s">
        <v>20</v>
      </c>
      <c r="N130" s="220" t="s">
        <v>45</v>
      </c>
      <c r="O130" s="86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3" t="s">
        <v>131</v>
      </c>
      <c r="AT130" s="223" t="s">
        <v>126</v>
      </c>
      <c r="AU130" s="223" t="s">
        <v>82</v>
      </c>
      <c r="AY130" s="19" t="s">
        <v>125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9" t="s">
        <v>8</v>
      </c>
      <c r="BK130" s="224">
        <f>ROUND(I130*H130,0)</f>
        <v>0</v>
      </c>
      <c r="BL130" s="19" t="s">
        <v>131</v>
      </c>
      <c r="BM130" s="223" t="s">
        <v>206</v>
      </c>
    </row>
    <row r="131" s="2" customFormat="1">
      <c r="A131" s="40"/>
      <c r="B131" s="41"/>
      <c r="C131" s="42"/>
      <c r="D131" s="225" t="s">
        <v>133</v>
      </c>
      <c r="E131" s="42"/>
      <c r="F131" s="226" t="s">
        <v>207</v>
      </c>
      <c r="G131" s="42"/>
      <c r="H131" s="42"/>
      <c r="I131" s="227"/>
      <c r="J131" s="42"/>
      <c r="K131" s="42"/>
      <c r="L131" s="46"/>
      <c r="M131" s="228"/>
      <c r="N131" s="22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133</v>
      </c>
      <c r="AU131" s="19" t="s">
        <v>82</v>
      </c>
    </row>
    <row r="132" s="13" customFormat="1">
      <c r="A132" s="13"/>
      <c r="B132" s="230"/>
      <c r="C132" s="231"/>
      <c r="D132" s="232" t="s">
        <v>135</v>
      </c>
      <c r="E132" s="233" t="s">
        <v>20</v>
      </c>
      <c r="F132" s="234" t="s">
        <v>162</v>
      </c>
      <c r="G132" s="231"/>
      <c r="H132" s="235">
        <v>15.625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135</v>
      </c>
      <c r="AU132" s="241" t="s">
        <v>82</v>
      </c>
      <c r="AV132" s="13" t="s">
        <v>82</v>
      </c>
      <c r="AW132" s="13" t="s">
        <v>36</v>
      </c>
      <c r="AX132" s="13" t="s">
        <v>8</v>
      </c>
      <c r="AY132" s="241" t="s">
        <v>125</v>
      </c>
    </row>
    <row r="133" s="2" customFormat="1" ht="16.5" customHeight="1">
      <c r="A133" s="40"/>
      <c r="B133" s="41"/>
      <c r="C133" s="242" t="s">
        <v>208</v>
      </c>
      <c r="D133" s="242" t="s">
        <v>148</v>
      </c>
      <c r="E133" s="243" t="s">
        <v>209</v>
      </c>
      <c r="F133" s="244" t="s">
        <v>210</v>
      </c>
      <c r="G133" s="245" t="s">
        <v>183</v>
      </c>
      <c r="H133" s="246">
        <v>46.875999999999998</v>
      </c>
      <c r="I133" s="247"/>
      <c r="J133" s="248">
        <f>ROUND(I133*H133,0)</f>
        <v>0</v>
      </c>
      <c r="K133" s="244" t="s">
        <v>130</v>
      </c>
      <c r="L133" s="249"/>
      <c r="M133" s="250" t="s">
        <v>20</v>
      </c>
      <c r="N133" s="251" t="s">
        <v>45</v>
      </c>
      <c r="O133" s="86"/>
      <c r="P133" s="221">
        <f>O133*H133</f>
        <v>0</v>
      </c>
      <c r="Q133" s="221">
        <v>1</v>
      </c>
      <c r="R133" s="221">
        <f>Q133*H133</f>
        <v>46.875999999999998</v>
      </c>
      <c r="S133" s="221">
        <v>0</v>
      </c>
      <c r="T133" s="22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3" t="s">
        <v>151</v>
      </c>
      <c r="AT133" s="223" t="s">
        <v>148</v>
      </c>
      <c r="AU133" s="223" t="s">
        <v>82</v>
      </c>
      <c r="AY133" s="19" t="s">
        <v>125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9" t="s">
        <v>8</v>
      </c>
      <c r="BK133" s="224">
        <f>ROUND(I133*H133,0)</f>
        <v>0</v>
      </c>
      <c r="BL133" s="19" t="s">
        <v>131</v>
      </c>
      <c r="BM133" s="223" t="s">
        <v>211</v>
      </c>
    </row>
    <row r="134" s="13" customFormat="1">
      <c r="A134" s="13"/>
      <c r="B134" s="230"/>
      <c r="C134" s="231"/>
      <c r="D134" s="232" t="s">
        <v>135</v>
      </c>
      <c r="E134" s="233" t="s">
        <v>20</v>
      </c>
      <c r="F134" s="234" t="s">
        <v>212</v>
      </c>
      <c r="G134" s="231"/>
      <c r="H134" s="235">
        <v>23.437999999999999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135</v>
      </c>
      <c r="AU134" s="241" t="s">
        <v>82</v>
      </c>
      <c r="AV134" s="13" t="s">
        <v>82</v>
      </c>
      <c r="AW134" s="13" t="s">
        <v>36</v>
      </c>
      <c r="AX134" s="13" t="s">
        <v>8</v>
      </c>
      <c r="AY134" s="241" t="s">
        <v>125</v>
      </c>
    </row>
    <row r="135" s="13" customFormat="1">
      <c r="A135" s="13"/>
      <c r="B135" s="230"/>
      <c r="C135" s="231"/>
      <c r="D135" s="232" t="s">
        <v>135</v>
      </c>
      <c r="E135" s="231"/>
      <c r="F135" s="234" t="s">
        <v>213</v>
      </c>
      <c r="G135" s="231"/>
      <c r="H135" s="235">
        <v>46.875999999999998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135</v>
      </c>
      <c r="AU135" s="241" t="s">
        <v>82</v>
      </c>
      <c r="AV135" s="13" t="s">
        <v>82</v>
      </c>
      <c r="AW135" s="13" t="s">
        <v>4</v>
      </c>
      <c r="AX135" s="13" t="s">
        <v>8</v>
      </c>
      <c r="AY135" s="241" t="s">
        <v>125</v>
      </c>
    </row>
    <row r="136" s="12" customFormat="1" ht="22.8" customHeight="1">
      <c r="A136" s="12"/>
      <c r="B136" s="198"/>
      <c r="C136" s="199"/>
      <c r="D136" s="200" t="s">
        <v>73</v>
      </c>
      <c r="E136" s="252" t="s">
        <v>151</v>
      </c>
      <c r="F136" s="252" t="s">
        <v>214</v>
      </c>
      <c r="G136" s="199"/>
      <c r="H136" s="199"/>
      <c r="I136" s="202"/>
      <c r="J136" s="253">
        <f>BK136</f>
        <v>0</v>
      </c>
      <c r="K136" s="199"/>
      <c r="L136" s="204"/>
      <c r="M136" s="205"/>
      <c r="N136" s="206"/>
      <c r="O136" s="206"/>
      <c r="P136" s="207">
        <f>SUM(P137:P175)</f>
        <v>0</v>
      </c>
      <c r="Q136" s="206"/>
      <c r="R136" s="207">
        <f>SUM(R137:R175)</f>
        <v>40.455061999999998</v>
      </c>
      <c r="S136" s="206"/>
      <c r="T136" s="208">
        <f>SUM(T137:T175)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8</v>
      </c>
      <c r="AT136" s="210" t="s">
        <v>73</v>
      </c>
      <c r="AU136" s="210" t="s">
        <v>8</v>
      </c>
      <c r="AY136" s="209" t="s">
        <v>125</v>
      </c>
      <c r="BK136" s="211">
        <f>SUM(BK137:BK175)</f>
        <v>0</v>
      </c>
    </row>
    <row r="137" s="2" customFormat="1" ht="24.15" customHeight="1">
      <c r="A137" s="40"/>
      <c r="B137" s="41"/>
      <c r="C137" s="212" t="s">
        <v>9</v>
      </c>
      <c r="D137" s="212" t="s">
        <v>126</v>
      </c>
      <c r="E137" s="213" t="s">
        <v>215</v>
      </c>
      <c r="F137" s="214" t="s">
        <v>216</v>
      </c>
      <c r="G137" s="215" t="s">
        <v>144</v>
      </c>
      <c r="H137" s="216">
        <v>5</v>
      </c>
      <c r="I137" s="217"/>
      <c r="J137" s="218">
        <f>ROUND(I137*H137,0)</f>
        <v>0</v>
      </c>
      <c r="K137" s="214" t="s">
        <v>130</v>
      </c>
      <c r="L137" s="46"/>
      <c r="M137" s="219" t="s">
        <v>20</v>
      </c>
      <c r="N137" s="220" t="s">
        <v>45</v>
      </c>
      <c r="O137" s="86"/>
      <c r="P137" s="221">
        <f>O137*H137</f>
        <v>0</v>
      </c>
      <c r="Q137" s="221">
        <v>0.41947800000000002</v>
      </c>
      <c r="R137" s="221">
        <f>Q137*H137</f>
        <v>2.0973899999999999</v>
      </c>
      <c r="S137" s="221">
        <v>0</v>
      </c>
      <c r="T137" s="22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3" t="s">
        <v>131</v>
      </c>
      <c r="AT137" s="223" t="s">
        <v>126</v>
      </c>
      <c r="AU137" s="223" t="s">
        <v>82</v>
      </c>
      <c r="AY137" s="19" t="s">
        <v>125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9" t="s">
        <v>8</v>
      </c>
      <c r="BK137" s="224">
        <f>ROUND(I137*H137,0)</f>
        <v>0</v>
      </c>
      <c r="BL137" s="19" t="s">
        <v>131</v>
      </c>
      <c r="BM137" s="223" t="s">
        <v>217</v>
      </c>
    </row>
    <row r="138" s="2" customFormat="1">
      <c r="A138" s="40"/>
      <c r="B138" s="41"/>
      <c r="C138" s="42"/>
      <c r="D138" s="225" t="s">
        <v>133</v>
      </c>
      <c r="E138" s="42"/>
      <c r="F138" s="226" t="s">
        <v>218</v>
      </c>
      <c r="G138" s="42"/>
      <c r="H138" s="42"/>
      <c r="I138" s="227"/>
      <c r="J138" s="42"/>
      <c r="K138" s="42"/>
      <c r="L138" s="46"/>
      <c r="M138" s="228"/>
      <c r="N138" s="22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133</v>
      </c>
      <c r="AU138" s="19" t="s">
        <v>82</v>
      </c>
    </row>
    <row r="139" s="13" customFormat="1">
      <c r="A139" s="13"/>
      <c r="B139" s="230"/>
      <c r="C139" s="231"/>
      <c r="D139" s="232" t="s">
        <v>135</v>
      </c>
      <c r="E139" s="233" t="s">
        <v>20</v>
      </c>
      <c r="F139" s="234" t="s">
        <v>147</v>
      </c>
      <c r="G139" s="231"/>
      <c r="H139" s="235">
        <v>5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135</v>
      </c>
      <c r="AU139" s="241" t="s">
        <v>82</v>
      </c>
      <c r="AV139" s="13" t="s">
        <v>82</v>
      </c>
      <c r="AW139" s="13" t="s">
        <v>36</v>
      </c>
      <c r="AX139" s="13" t="s">
        <v>8</v>
      </c>
      <c r="AY139" s="241" t="s">
        <v>125</v>
      </c>
    </row>
    <row r="140" s="2" customFormat="1" ht="21.75" customHeight="1">
      <c r="A140" s="40"/>
      <c r="B140" s="41"/>
      <c r="C140" s="242" t="s">
        <v>219</v>
      </c>
      <c r="D140" s="242" t="s">
        <v>148</v>
      </c>
      <c r="E140" s="243" t="s">
        <v>220</v>
      </c>
      <c r="F140" s="244" t="s">
        <v>221</v>
      </c>
      <c r="G140" s="245" t="s">
        <v>144</v>
      </c>
      <c r="H140" s="246">
        <v>5</v>
      </c>
      <c r="I140" s="247"/>
      <c r="J140" s="248">
        <f>ROUND(I140*H140,0)</f>
        <v>0</v>
      </c>
      <c r="K140" s="244" t="s">
        <v>130</v>
      </c>
      <c r="L140" s="249"/>
      <c r="M140" s="250" t="s">
        <v>20</v>
      </c>
      <c r="N140" s="251" t="s">
        <v>45</v>
      </c>
      <c r="O140" s="86"/>
      <c r="P140" s="221">
        <f>O140*H140</f>
        <v>0</v>
      </c>
      <c r="Q140" s="221">
        <v>2.1000000000000001</v>
      </c>
      <c r="R140" s="221">
        <f>Q140*H140</f>
        <v>10.5</v>
      </c>
      <c r="S140" s="221">
        <v>0</v>
      </c>
      <c r="T140" s="22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3" t="s">
        <v>151</v>
      </c>
      <c r="AT140" s="223" t="s">
        <v>148</v>
      </c>
      <c r="AU140" s="223" t="s">
        <v>82</v>
      </c>
      <c r="AY140" s="19" t="s">
        <v>125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9" t="s">
        <v>8</v>
      </c>
      <c r="BK140" s="224">
        <f>ROUND(I140*H140,0)</f>
        <v>0</v>
      </c>
      <c r="BL140" s="19" t="s">
        <v>131</v>
      </c>
      <c r="BM140" s="223" t="s">
        <v>222</v>
      </c>
    </row>
    <row r="141" s="13" customFormat="1">
      <c r="A141" s="13"/>
      <c r="B141" s="230"/>
      <c r="C141" s="231"/>
      <c r="D141" s="232" t="s">
        <v>135</v>
      </c>
      <c r="E141" s="233" t="s">
        <v>20</v>
      </c>
      <c r="F141" s="234" t="s">
        <v>223</v>
      </c>
      <c r="G141" s="231"/>
      <c r="H141" s="235">
        <v>5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135</v>
      </c>
      <c r="AU141" s="241" t="s">
        <v>82</v>
      </c>
      <c r="AV141" s="13" t="s">
        <v>82</v>
      </c>
      <c r="AW141" s="13" t="s">
        <v>36</v>
      </c>
      <c r="AX141" s="13" t="s">
        <v>8</v>
      </c>
      <c r="AY141" s="241" t="s">
        <v>125</v>
      </c>
    </row>
    <row r="142" s="2" customFormat="1" ht="24.15" customHeight="1">
      <c r="A142" s="40"/>
      <c r="B142" s="41"/>
      <c r="C142" s="212" t="s">
        <v>224</v>
      </c>
      <c r="D142" s="212" t="s">
        <v>126</v>
      </c>
      <c r="E142" s="213" t="s">
        <v>225</v>
      </c>
      <c r="F142" s="214" t="s">
        <v>226</v>
      </c>
      <c r="G142" s="215" t="s">
        <v>144</v>
      </c>
      <c r="H142" s="216">
        <v>15</v>
      </c>
      <c r="I142" s="217"/>
      <c r="J142" s="218">
        <f>ROUND(I142*H142,0)</f>
        <v>0</v>
      </c>
      <c r="K142" s="214" t="s">
        <v>130</v>
      </c>
      <c r="L142" s="46"/>
      <c r="M142" s="219" t="s">
        <v>20</v>
      </c>
      <c r="N142" s="220" t="s">
        <v>45</v>
      </c>
      <c r="O142" s="86"/>
      <c r="P142" s="221">
        <f>O142*H142</f>
        <v>0</v>
      </c>
      <c r="Q142" s="221">
        <v>0.0098899999999999995</v>
      </c>
      <c r="R142" s="221">
        <f>Q142*H142</f>
        <v>0.14834999999999998</v>
      </c>
      <c r="S142" s="221">
        <v>0</v>
      </c>
      <c r="T142" s="22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3" t="s">
        <v>131</v>
      </c>
      <c r="AT142" s="223" t="s">
        <v>126</v>
      </c>
      <c r="AU142" s="223" t="s">
        <v>82</v>
      </c>
      <c r="AY142" s="19" t="s">
        <v>125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9" t="s">
        <v>8</v>
      </c>
      <c r="BK142" s="224">
        <f>ROUND(I142*H142,0)</f>
        <v>0</v>
      </c>
      <c r="BL142" s="19" t="s">
        <v>131</v>
      </c>
      <c r="BM142" s="223" t="s">
        <v>227</v>
      </c>
    </row>
    <row r="143" s="2" customFormat="1">
      <c r="A143" s="40"/>
      <c r="B143" s="41"/>
      <c r="C143" s="42"/>
      <c r="D143" s="225" t="s">
        <v>133</v>
      </c>
      <c r="E143" s="42"/>
      <c r="F143" s="226" t="s">
        <v>228</v>
      </c>
      <c r="G143" s="42"/>
      <c r="H143" s="42"/>
      <c r="I143" s="227"/>
      <c r="J143" s="42"/>
      <c r="K143" s="42"/>
      <c r="L143" s="46"/>
      <c r="M143" s="228"/>
      <c r="N143" s="22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133</v>
      </c>
      <c r="AU143" s="19" t="s">
        <v>82</v>
      </c>
    </row>
    <row r="144" s="13" customFormat="1">
      <c r="A144" s="13"/>
      <c r="B144" s="230"/>
      <c r="C144" s="231"/>
      <c r="D144" s="232" t="s">
        <v>135</v>
      </c>
      <c r="E144" s="233" t="s">
        <v>20</v>
      </c>
      <c r="F144" s="234" t="s">
        <v>229</v>
      </c>
      <c r="G144" s="231"/>
      <c r="H144" s="235">
        <v>15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135</v>
      </c>
      <c r="AU144" s="241" t="s">
        <v>82</v>
      </c>
      <c r="AV144" s="13" t="s">
        <v>82</v>
      </c>
      <c r="AW144" s="13" t="s">
        <v>36</v>
      </c>
      <c r="AX144" s="13" t="s">
        <v>8</v>
      </c>
      <c r="AY144" s="241" t="s">
        <v>125</v>
      </c>
    </row>
    <row r="145" s="2" customFormat="1" ht="21.75" customHeight="1">
      <c r="A145" s="40"/>
      <c r="B145" s="41"/>
      <c r="C145" s="242" t="s">
        <v>230</v>
      </c>
      <c r="D145" s="242" t="s">
        <v>148</v>
      </c>
      <c r="E145" s="243" t="s">
        <v>231</v>
      </c>
      <c r="F145" s="244" t="s">
        <v>232</v>
      </c>
      <c r="G145" s="245" t="s">
        <v>144</v>
      </c>
      <c r="H145" s="246">
        <v>15</v>
      </c>
      <c r="I145" s="247"/>
      <c r="J145" s="248">
        <f>ROUND(I145*H145,0)</f>
        <v>0</v>
      </c>
      <c r="K145" s="244" t="s">
        <v>130</v>
      </c>
      <c r="L145" s="249"/>
      <c r="M145" s="250" t="s">
        <v>20</v>
      </c>
      <c r="N145" s="251" t="s">
        <v>45</v>
      </c>
      <c r="O145" s="86"/>
      <c r="P145" s="221">
        <f>O145*H145</f>
        <v>0</v>
      </c>
      <c r="Q145" s="221">
        <v>1.0129999999999999</v>
      </c>
      <c r="R145" s="221">
        <f>Q145*H145</f>
        <v>15.194999999999999</v>
      </c>
      <c r="S145" s="221">
        <v>0</v>
      </c>
      <c r="T145" s="22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3" t="s">
        <v>151</v>
      </c>
      <c r="AT145" s="223" t="s">
        <v>148</v>
      </c>
      <c r="AU145" s="223" t="s">
        <v>82</v>
      </c>
      <c r="AY145" s="19" t="s">
        <v>125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9" t="s">
        <v>8</v>
      </c>
      <c r="BK145" s="224">
        <f>ROUND(I145*H145,0)</f>
        <v>0</v>
      </c>
      <c r="BL145" s="19" t="s">
        <v>131</v>
      </c>
      <c r="BM145" s="223" t="s">
        <v>233</v>
      </c>
    </row>
    <row r="146" s="13" customFormat="1">
      <c r="A146" s="13"/>
      <c r="B146" s="230"/>
      <c r="C146" s="231"/>
      <c r="D146" s="232" t="s">
        <v>135</v>
      </c>
      <c r="E146" s="233" t="s">
        <v>20</v>
      </c>
      <c r="F146" s="234" t="s">
        <v>229</v>
      </c>
      <c r="G146" s="231"/>
      <c r="H146" s="235">
        <v>15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135</v>
      </c>
      <c r="AU146" s="241" t="s">
        <v>82</v>
      </c>
      <c r="AV146" s="13" t="s">
        <v>82</v>
      </c>
      <c r="AW146" s="13" t="s">
        <v>36</v>
      </c>
      <c r="AX146" s="13" t="s">
        <v>8</v>
      </c>
      <c r="AY146" s="241" t="s">
        <v>125</v>
      </c>
    </row>
    <row r="147" s="2" customFormat="1" ht="24.15" customHeight="1">
      <c r="A147" s="40"/>
      <c r="B147" s="41"/>
      <c r="C147" s="212" t="s">
        <v>234</v>
      </c>
      <c r="D147" s="212" t="s">
        <v>126</v>
      </c>
      <c r="E147" s="213" t="s">
        <v>235</v>
      </c>
      <c r="F147" s="214" t="s">
        <v>236</v>
      </c>
      <c r="G147" s="215" t="s">
        <v>144</v>
      </c>
      <c r="H147" s="216">
        <v>5</v>
      </c>
      <c r="I147" s="217"/>
      <c r="J147" s="218">
        <f>ROUND(I147*H147,0)</f>
        <v>0</v>
      </c>
      <c r="K147" s="214" t="s">
        <v>130</v>
      </c>
      <c r="L147" s="46"/>
      <c r="M147" s="219" t="s">
        <v>20</v>
      </c>
      <c r="N147" s="220" t="s">
        <v>45</v>
      </c>
      <c r="O147" s="86"/>
      <c r="P147" s="221">
        <f>O147*H147</f>
        <v>0</v>
      </c>
      <c r="Q147" s="221">
        <v>0.012184</v>
      </c>
      <c r="R147" s="221">
        <f>Q147*H147</f>
        <v>0.060920000000000002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131</v>
      </c>
      <c r="AT147" s="223" t="s">
        <v>126</v>
      </c>
      <c r="AU147" s="223" t="s">
        <v>82</v>
      </c>
      <c r="AY147" s="19" t="s">
        <v>125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9" t="s">
        <v>8</v>
      </c>
      <c r="BK147" s="224">
        <f>ROUND(I147*H147,0)</f>
        <v>0</v>
      </c>
      <c r="BL147" s="19" t="s">
        <v>131</v>
      </c>
      <c r="BM147" s="223" t="s">
        <v>237</v>
      </c>
    </row>
    <row r="148" s="2" customFormat="1">
      <c r="A148" s="40"/>
      <c r="B148" s="41"/>
      <c r="C148" s="42"/>
      <c r="D148" s="225" t="s">
        <v>133</v>
      </c>
      <c r="E148" s="42"/>
      <c r="F148" s="226" t="s">
        <v>238</v>
      </c>
      <c r="G148" s="42"/>
      <c r="H148" s="42"/>
      <c r="I148" s="227"/>
      <c r="J148" s="42"/>
      <c r="K148" s="42"/>
      <c r="L148" s="46"/>
      <c r="M148" s="228"/>
      <c r="N148" s="22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133</v>
      </c>
      <c r="AU148" s="19" t="s">
        <v>82</v>
      </c>
    </row>
    <row r="149" s="13" customFormat="1">
      <c r="A149" s="13"/>
      <c r="B149" s="230"/>
      <c r="C149" s="231"/>
      <c r="D149" s="232" t="s">
        <v>135</v>
      </c>
      <c r="E149" s="233" t="s">
        <v>20</v>
      </c>
      <c r="F149" s="234" t="s">
        <v>223</v>
      </c>
      <c r="G149" s="231"/>
      <c r="H149" s="235">
        <v>5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135</v>
      </c>
      <c r="AU149" s="241" t="s">
        <v>82</v>
      </c>
      <c r="AV149" s="13" t="s">
        <v>82</v>
      </c>
      <c r="AW149" s="13" t="s">
        <v>36</v>
      </c>
      <c r="AX149" s="13" t="s">
        <v>8</v>
      </c>
      <c r="AY149" s="241" t="s">
        <v>125</v>
      </c>
    </row>
    <row r="150" s="2" customFormat="1" ht="24.15" customHeight="1">
      <c r="A150" s="40"/>
      <c r="B150" s="41"/>
      <c r="C150" s="242" t="s">
        <v>239</v>
      </c>
      <c r="D150" s="242" t="s">
        <v>148</v>
      </c>
      <c r="E150" s="243" t="s">
        <v>240</v>
      </c>
      <c r="F150" s="244" t="s">
        <v>241</v>
      </c>
      <c r="G150" s="245" t="s">
        <v>144</v>
      </c>
      <c r="H150" s="246">
        <v>5</v>
      </c>
      <c r="I150" s="247"/>
      <c r="J150" s="248">
        <f>ROUND(I150*H150,0)</f>
        <v>0</v>
      </c>
      <c r="K150" s="244" t="s">
        <v>130</v>
      </c>
      <c r="L150" s="249"/>
      <c r="M150" s="250" t="s">
        <v>20</v>
      </c>
      <c r="N150" s="251" t="s">
        <v>45</v>
      </c>
      <c r="O150" s="86"/>
      <c r="P150" s="221">
        <f>O150*H150</f>
        <v>0</v>
      </c>
      <c r="Q150" s="221">
        <v>0.58499999999999996</v>
      </c>
      <c r="R150" s="221">
        <f>Q150*H150</f>
        <v>2.9249999999999998</v>
      </c>
      <c r="S150" s="221">
        <v>0</v>
      </c>
      <c r="T150" s="22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3" t="s">
        <v>151</v>
      </c>
      <c r="AT150" s="223" t="s">
        <v>148</v>
      </c>
      <c r="AU150" s="223" t="s">
        <v>82</v>
      </c>
      <c r="AY150" s="19" t="s">
        <v>125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9" t="s">
        <v>8</v>
      </c>
      <c r="BK150" s="224">
        <f>ROUND(I150*H150,0)</f>
        <v>0</v>
      </c>
      <c r="BL150" s="19" t="s">
        <v>131</v>
      </c>
      <c r="BM150" s="223" t="s">
        <v>242</v>
      </c>
    </row>
    <row r="151" s="13" customFormat="1">
      <c r="A151" s="13"/>
      <c r="B151" s="230"/>
      <c r="C151" s="231"/>
      <c r="D151" s="232" t="s">
        <v>135</v>
      </c>
      <c r="E151" s="233" t="s">
        <v>20</v>
      </c>
      <c r="F151" s="234" t="s">
        <v>223</v>
      </c>
      <c r="G151" s="231"/>
      <c r="H151" s="235">
        <v>5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135</v>
      </c>
      <c r="AU151" s="241" t="s">
        <v>82</v>
      </c>
      <c r="AV151" s="13" t="s">
        <v>82</v>
      </c>
      <c r="AW151" s="13" t="s">
        <v>36</v>
      </c>
      <c r="AX151" s="13" t="s">
        <v>8</v>
      </c>
      <c r="AY151" s="241" t="s">
        <v>125</v>
      </c>
    </row>
    <row r="152" s="2" customFormat="1" ht="37.8" customHeight="1">
      <c r="A152" s="40"/>
      <c r="B152" s="41"/>
      <c r="C152" s="212" t="s">
        <v>7</v>
      </c>
      <c r="D152" s="212" t="s">
        <v>126</v>
      </c>
      <c r="E152" s="213" t="s">
        <v>243</v>
      </c>
      <c r="F152" s="214" t="s">
        <v>244</v>
      </c>
      <c r="G152" s="215" t="s">
        <v>129</v>
      </c>
      <c r="H152" s="216">
        <v>87.799999999999997</v>
      </c>
      <c r="I152" s="217"/>
      <c r="J152" s="218">
        <f>ROUND(I152*H152,0)</f>
        <v>0</v>
      </c>
      <c r="K152" s="214" t="s">
        <v>130</v>
      </c>
      <c r="L152" s="46"/>
      <c r="M152" s="219" t="s">
        <v>20</v>
      </c>
      <c r="N152" s="220" t="s">
        <v>45</v>
      </c>
      <c r="O152" s="86"/>
      <c r="P152" s="221">
        <f>O152*H152</f>
        <v>0</v>
      </c>
      <c r="Q152" s="221">
        <v>0.097589999999999996</v>
      </c>
      <c r="R152" s="221">
        <f>Q152*H152</f>
        <v>8.568401999999999</v>
      </c>
      <c r="S152" s="221">
        <v>0</v>
      </c>
      <c r="T152" s="22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3" t="s">
        <v>131</v>
      </c>
      <c r="AT152" s="223" t="s">
        <v>126</v>
      </c>
      <c r="AU152" s="223" t="s">
        <v>82</v>
      </c>
      <c r="AY152" s="19" t="s">
        <v>125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9" t="s">
        <v>8</v>
      </c>
      <c r="BK152" s="224">
        <f>ROUND(I152*H152,0)</f>
        <v>0</v>
      </c>
      <c r="BL152" s="19" t="s">
        <v>131</v>
      </c>
      <c r="BM152" s="223" t="s">
        <v>245</v>
      </c>
    </row>
    <row r="153" s="2" customFormat="1">
      <c r="A153" s="40"/>
      <c r="B153" s="41"/>
      <c r="C153" s="42"/>
      <c r="D153" s="225" t="s">
        <v>133</v>
      </c>
      <c r="E153" s="42"/>
      <c r="F153" s="226" t="s">
        <v>246</v>
      </c>
      <c r="G153" s="42"/>
      <c r="H153" s="42"/>
      <c r="I153" s="227"/>
      <c r="J153" s="42"/>
      <c r="K153" s="42"/>
      <c r="L153" s="46"/>
      <c r="M153" s="228"/>
      <c r="N153" s="229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133</v>
      </c>
      <c r="AU153" s="19" t="s">
        <v>82</v>
      </c>
    </row>
    <row r="154" s="14" customFormat="1">
      <c r="A154" s="14"/>
      <c r="B154" s="254"/>
      <c r="C154" s="255"/>
      <c r="D154" s="232" t="s">
        <v>135</v>
      </c>
      <c r="E154" s="256" t="s">
        <v>20</v>
      </c>
      <c r="F154" s="257" t="s">
        <v>247</v>
      </c>
      <c r="G154" s="255"/>
      <c r="H154" s="256" t="s">
        <v>20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135</v>
      </c>
      <c r="AU154" s="263" t="s">
        <v>82</v>
      </c>
      <c r="AV154" s="14" t="s">
        <v>8</v>
      </c>
      <c r="AW154" s="14" t="s">
        <v>36</v>
      </c>
      <c r="AX154" s="14" t="s">
        <v>74</v>
      </c>
      <c r="AY154" s="263" t="s">
        <v>125</v>
      </c>
    </row>
    <row r="155" s="13" customFormat="1">
      <c r="A155" s="13"/>
      <c r="B155" s="230"/>
      <c r="C155" s="231"/>
      <c r="D155" s="232" t="s">
        <v>135</v>
      </c>
      <c r="E155" s="233" t="s">
        <v>20</v>
      </c>
      <c r="F155" s="234" t="s">
        <v>248</v>
      </c>
      <c r="G155" s="231"/>
      <c r="H155" s="235">
        <v>12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135</v>
      </c>
      <c r="AU155" s="241" t="s">
        <v>82</v>
      </c>
      <c r="AV155" s="13" t="s">
        <v>82</v>
      </c>
      <c r="AW155" s="13" t="s">
        <v>36</v>
      </c>
      <c r="AX155" s="13" t="s">
        <v>74</v>
      </c>
      <c r="AY155" s="241" t="s">
        <v>125</v>
      </c>
    </row>
    <row r="156" s="14" customFormat="1">
      <c r="A156" s="14"/>
      <c r="B156" s="254"/>
      <c r="C156" s="255"/>
      <c r="D156" s="232" t="s">
        <v>135</v>
      </c>
      <c r="E156" s="256" t="s">
        <v>20</v>
      </c>
      <c r="F156" s="257" t="s">
        <v>249</v>
      </c>
      <c r="G156" s="255"/>
      <c r="H156" s="256" t="s">
        <v>20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135</v>
      </c>
      <c r="AU156" s="263" t="s">
        <v>82</v>
      </c>
      <c r="AV156" s="14" t="s">
        <v>8</v>
      </c>
      <c r="AW156" s="14" t="s">
        <v>36</v>
      </c>
      <c r="AX156" s="14" t="s">
        <v>74</v>
      </c>
      <c r="AY156" s="263" t="s">
        <v>125</v>
      </c>
    </row>
    <row r="157" s="13" customFormat="1">
      <c r="A157" s="13"/>
      <c r="B157" s="230"/>
      <c r="C157" s="231"/>
      <c r="D157" s="232" t="s">
        <v>135</v>
      </c>
      <c r="E157" s="233" t="s">
        <v>20</v>
      </c>
      <c r="F157" s="234" t="s">
        <v>250</v>
      </c>
      <c r="G157" s="231"/>
      <c r="H157" s="235">
        <v>6.5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135</v>
      </c>
      <c r="AU157" s="241" t="s">
        <v>82</v>
      </c>
      <c r="AV157" s="13" t="s">
        <v>82</v>
      </c>
      <c r="AW157" s="13" t="s">
        <v>36</v>
      </c>
      <c r="AX157" s="13" t="s">
        <v>74</v>
      </c>
      <c r="AY157" s="241" t="s">
        <v>125</v>
      </c>
    </row>
    <row r="158" s="14" customFormat="1">
      <c r="A158" s="14"/>
      <c r="B158" s="254"/>
      <c r="C158" s="255"/>
      <c r="D158" s="232" t="s">
        <v>135</v>
      </c>
      <c r="E158" s="256" t="s">
        <v>20</v>
      </c>
      <c r="F158" s="257" t="s">
        <v>251</v>
      </c>
      <c r="G158" s="255"/>
      <c r="H158" s="256" t="s">
        <v>20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135</v>
      </c>
      <c r="AU158" s="263" t="s">
        <v>82</v>
      </c>
      <c r="AV158" s="14" t="s">
        <v>8</v>
      </c>
      <c r="AW158" s="14" t="s">
        <v>36</v>
      </c>
      <c r="AX158" s="14" t="s">
        <v>74</v>
      </c>
      <c r="AY158" s="263" t="s">
        <v>125</v>
      </c>
    </row>
    <row r="159" s="13" customFormat="1">
      <c r="A159" s="13"/>
      <c r="B159" s="230"/>
      <c r="C159" s="231"/>
      <c r="D159" s="232" t="s">
        <v>135</v>
      </c>
      <c r="E159" s="233" t="s">
        <v>20</v>
      </c>
      <c r="F159" s="234" t="s">
        <v>252</v>
      </c>
      <c r="G159" s="231"/>
      <c r="H159" s="235">
        <v>11.800000000000001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135</v>
      </c>
      <c r="AU159" s="241" t="s">
        <v>82</v>
      </c>
      <c r="AV159" s="13" t="s">
        <v>82</v>
      </c>
      <c r="AW159" s="13" t="s">
        <v>36</v>
      </c>
      <c r="AX159" s="13" t="s">
        <v>74</v>
      </c>
      <c r="AY159" s="241" t="s">
        <v>125</v>
      </c>
    </row>
    <row r="160" s="14" customFormat="1">
      <c r="A160" s="14"/>
      <c r="B160" s="254"/>
      <c r="C160" s="255"/>
      <c r="D160" s="232" t="s">
        <v>135</v>
      </c>
      <c r="E160" s="256" t="s">
        <v>20</v>
      </c>
      <c r="F160" s="257" t="s">
        <v>253</v>
      </c>
      <c r="G160" s="255"/>
      <c r="H160" s="256" t="s">
        <v>20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135</v>
      </c>
      <c r="AU160" s="263" t="s">
        <v>82</v>
      </c>
      <c r="AV160" s="14" t="s">
        <v>8</v>
      </c>
      <c r="AW160" s="14" t="s">
        <v>36</v>
      </c>
      <c r="AX160" s="14" t="s">
        <v>74</v>
      </c>
      <c r="AY160" s="263" t="s">
        <v>125</v>
      </c>
    </row>
    <row r="161" s="13" customFormat="1">
      <c r="A161" s="13"/>
      <c r="B161" s="230"/>
      <c r="C161" s="231"/>
      <c r="D161" s="232" t="s">
        <v>135</v>
      </c>
      <c r="E161" s="233" t="s">
        <v>20</v>
      </c>
      <c r="F161" s="234" t="s">
        <v>254</v>
      </c>
      <c r="G161" s="231"/>
      <c r="H161" s="235">
        <v>11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135</v>
      </c>
      <c r="AU161" s="241" t="s">
        <v>82</v>
      </c>
      <c r="AV161" s="13" t="s">
        <v>82</v>
      </c>
      <c r="AW161" s="13" t="s">
        <v>36</v>
      </c>
      <c r="AX161" s="13" t="s">
        <v>74</v>
      </c>
      <c r="AY161" s="241" t="s">
        <v>125</v>
      </c>
    </row>
    <row r="162" s="14" customFormat="1">
      <c r="A162" s="14"/>
      <c r="B162" s="254"/>
      <c r="C162" s="255"/>
      <c r="D162" s="232" t="s">
        <v>135</v>
      </c>
      <c r="E162" s="256" t="s">
        <v>20</v>
      </c>
      <c r="F162" s="257" t="s">
        <v>255</v>
      </c>
      <c r="G162" s="255"/>
      <c r="H162" s="256" t="s">
        <v>20</v>
      </c>
      <c r="I162" s="258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135</v>
      </c>
      <c r="AU162" s="263" t="s">
        <v>82</v>
      </c>
      <c r="AV162" s="14" t="s">
        <v>8</v>
      </c>
      <c r="AW162" s="14" t="s">
        <v>36</v>
      </c>
      <c r="AX162" s="14" t="s">
        <v>74</v>
      </c>
      <c r="AY162" s="263" t="s">
        <v>125</v>
      </c>
    </row>
    <row r="163" s="13" customFormat="1">
      <c r="A163" s="13"/>
      <c r="B163" s="230"/>
      <c r="C163" s="231"/>
      <c r="D163" s="232" t="s">
        <v>135</v>
      </c>
      <c r="E163" s="233" t="s">
        <v>20</v>
      </c>
      <c r="F163" s="234" t="s">
        <v>256</v>
      </c>
      <c r="G163" s="231"/>
      <c r="H163" s="235">
        <v>7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135</v>
      </c>
      <c r="AU163" s="241" t="s">
        <v>82</v>
      </c>
      <c r="AV163" s="13" t="s">
        <v>82</v>
      </c>
      <c r="AW163" s="13" t="s">
        <v>36</v>
      </c>
      <c r="AX163" s="13" t="s">
        <v>74</v>
      </c>
      <c r="AY163" s="241" t="s">
        <v>125</v>
      </c>
    </row>
    <row r="164" s="14" customFormat="1">
      <c r="A164" s="14"/>
      <c r="B164" s="254"/>
      <c r="C164" s="255"/>
      <c r="D164" s="232" t="s">
        <v>135</v>
      </c>
      <c r="E164" s="256" t="s">
        <v>20</v>
      </c>
      <c r="F164" s="257" t="s">
        <v>257</v>
      </c>
      <c r="G164" s="255"/>
      <c r="H164" s="256" t="s">
        <v>20</v>
      </c>
      <c r="I164" s="258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135</v>
      </c>
      <c r="AU164" s="263" t="s">
        <v>82</v>
      </c>
      <c r="AV164" s="14" t="s">
        <v>8</v>
      </c>
      <c r="AW164" s="14" t="s">
        <v>36</v>
      </c>
      <c r="AX164" s="14" t="s">
        <v>74</v>
      </c>
      <c r="AY164" s="263" t="s">
        <v>125</v>
      </c>
    </row>
    <row r="165" s="13" customFormat="1">
      <c r="A165" s="13"/>
      <c r="B165" s="230"/>
      <c r="C165" s="231"/>
      <c r="D165" s="232" t="s">
        <v>135</v>
      </c>
      <c r="E165" s="233" t="s">
        <v>20</v>
      </c>
      <c r="F165" s="234" t="s">
        <v>258</v>
      </c>
      <c r="G165" s="231"/>
      <c r="H165" s="235">
        <v>15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135</v>
      </c>
      <c r="AU165" s="241" t="s">
        <v>82</v>
      </c>
      <c r="AV165" s="13" t="s">
        <v>82</v>
      </c>
      <c r="AW165" s="13" t="s">
        <v>36</v>
      </c>
      <c r="AX165" s="13" t="s">
        <v>74</v>
      </c>
      <c r="AY165" s="241" t="s">
        <v>125</v>
      </c>
    </row>
    <row r="166" s="14" customFormat="1">
      <c r="A166" s="14"/>
      <c r="B166" s="254"/>
      <c r="C166" s="255"/>
      <c r="D166" s="232" t="s">
        <v>135</v>
      </c>
      <c r="E166" s="256" t="s">
        <v>20</v>
      </c>
      <c r="F166" s="257" t="s">
        <v>259</v>
      </c>
      <c r="G166" s="255"/>
      <c r="H166" s="256" t="s">
        <v>20</v>
      </c>
      <c r="I166" s="258"/>
      <c r="J166" s="255"/>
      <c r="K166" s="255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135</v>
      </c>
      <c r="AU166" s="263" t="s">
        <v>82</v>
      </c>
      <c r="AV166" s="14" t="s">
        <v>8</v>
      </c>
      <c r="AW166" s="14" t="s">
        <v>36</v>
      </c>
      <c r="AX166" s="14" t="s">
        <v>74</v>
      </c>
      <c r="AY166" s="263" t="s">
        <v>125</v>
      </c>
    </row>
    <row r="167" s="13" customFormat="1">
      <c r="A167" s="13"/>
      <c r="B167" s="230"/>
      <c r="C167" s="231"/>
      <c r="D167" s="232" t="s">
        <v>135</v>
      </c>
      <c r="E167" s="233" t="s">
        <v>20</v>
      </c>
      <c r="F167" s="234" t="s">
        <v>248</v>
      </c>
      <c r="G167" s="231"/>
      <c r="H167" s="235">
        <v>12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135</v>
      </c>
      <c r="AU167" s="241" t="s">
        <v>82</v>
      </c>
      <c r="AV167" s="13" t="s">
        <v>82</v>
      </c>
      <c r="AW167" s="13" t="s">
        <v>36</v>
      </c>
      <c r="AX167" s="13" t="s">
        <v>74</v>
      </c>
      <c r="AY167" s="241" t="s">
        <v>125</v>
      </c>
    </row>
    <row r="168" s="14" customFormat="1">
      <c r="A168" s="14"/>
      <c r="B168" s="254"/>
      <c r="C168" s="255"/>
      <c r="D168" s="232" t="s">
        <v>135</v>
      </c>
      <c r="E168" s="256" t="s">
        <v>20</v>
      </c>
      <c r="F168" s="257" t="s">
        <v>260</v>
      </c>
      <c r="G168" s="255"/>
      <c r="H168" s="256" t="s">
        <v>20</v>
      </c>
      <c r="I168" s="258"/>
      <c r="J168" s="255"/>
      <c r="K168" s="255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135</v>
      </c>
      <c r="AU168" s="263" t="s">
        <v>82</v>
      </c>
      <c r="AV168" s="14" t="s">
        <v>8</v>
      </c>
      <c r="AW168" s="14" t="s">
        <v>36</v>
      </c>
      <c r="AX168" s="14" t="s">
        <v>74</v>
      </c>
      <c r="AY168" s="263" t="s">
        <v>125</v>
      </c>
    </row>
    <row r="169" s="13" customFormat="1">
      <c r="A169" s="13"/>
      <c r="B169" s="230"/>
      <c r="C169" s="231"/>
      <c r="D169" s="232" t="s">
        <v>135</v>
      </c>
      <c r="E169" s="233" t="s">
        <v>20</v>
      </c>
      <c r="F169" s="234" t="s">
        <v>261</v>
      </c>
      <c r="G169" s="231"/>
      <c r="H169" s="235">
        <v>12.5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135</v>
      </c>
      <c r="AU169" s="241" t="s">
        <v>82</v>
      </c>
      <c r="AV169" s="13" t="s">
        <v>82</v>
      </c>
      <c r="AW169" s="13" t="s">
        <v>36</v>
      </c>
      <c r="AX169" s="13" t="s">
        <v>74</v>
      </c>
      <c r="AY169" s="241" t="s">
        <v>125</v>
      </c>
    </row>
    <row r="170" s="15" customFormat="1">
      <c r="A170" s="15"/>
      <c r="B170" s="264"/>
      <c r="C170" s="265"/>
      <c r="D170" s="232" t="s">
        <v>135</v>
      </c>
      <c r="E170" s="266" t="s">
        <v>20</v>
      </c>
      <c r="F170" s="267" t="s">
        <v>262</v>
      </c>
      <c r="G170" s="265"/>
      <c r="H170" s="268">
        <v>87.799999999999997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135</v>
      </c>
      <c r="AU170" s="274" t="s">
        <v>82</v>
      </c>
      <c r="AV170" s="15" t="s">
        <v>131</v>
      </c>
      <c r="AW170" s="15" t="s">
        <v>36</v>
      </c>
      <c r="AX170" s="15" t="s">
        <v>8</v>
      </c>
      <c r="AY170" s="274" t="s">
        <v>125</v>
      </c>
    </row>
    <row r="171" s="2" customFormat="1" ht="37.8" customHeight="1">
      <c r="A171" s="40"/>
      <c r="B171" s="41"/>
      <c r="C171" s="212" t="s">
        <v>263</v>
      </c>
      <c r="D171" s="212" t="s">
        <v>126</v>
      </c>
      <c r="E171" s="213" t="s">
        <v>264</v>
      </c>
      <c r="F171" s="214" t="s">
        <v>265</v>
      </c>
      <c r="G171" s="215" t="s">
        <v>144</v>
      </c>
      <c r="H171" s="216">
        <v>5</v>
      </c>
      <c r="I171" s="217"/>
      <c r="J171" s="218">
        <f>ROUND(I171*H171,0)</f>
        <v>0</v>
      </c>
      <c r="K171" s="214" t="s">
        <v>130</v>
      </c>
      <c r="L171" s="46"/>
      <c r="M171" s="219" t="s">
        <v>20</v>
      </c>
      <c r="N171" s="220" t="s">
        <v>45</v>
      </c>
      <c r="O171" s="86"/>
      <c r="P171" s="221">
        <f>O171*H171</f>
        <v>0</v>
      </c>
      <c r="Q171" s="221">
        <v>0.089999999999999997</v>
      </c>
      <c r="R171" s="221">
        <f>Q171*H171</f>
        <v>0.44999999999999996</v>
      </c>
      <c r="S171" s="221">
        <v>0</v>
      </c>
      <c r="T171" s="22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3" t="s">
        <v>131</v>
      </c>
      <c r="AT171" s="223" t="s">
        <v>126</v>
      </c>
      <c r="AU171" s="223" t="s">
        <v>82</v>
      </c>
      <c r="AY171" s="19" t="s">
        <v>125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9" t="s">
        <v>8</v>
      </c>
      <c r="BK171" s="224">
        <f>ROUND(I171*H171,0)</f>
        <v>0</v>
      </c>
      <c r="BL171" s="19" t="s">
        <v>131</v>
      </c>
      <c r="BM171" s="223" t="s">
        <v>266</v>
      </c>
    </row>
    <row r="172" s="2" customFormat="1">
      <c r="A172" s="40"/>
      <c r="B172" s="41"/>
      <c r="C172" s="42"/>
      <c r="D172" s="225" t="s">
        <v>133</v>
      </c>
      <c r="E172" s="42"/>
      <c r="F172" s="226" t="s">
        <v>267</v>
      </c>
      <c r="G172" s="42"/>
      <c r="H172" s="42"/>
      <c r="I172" s="227"/>
      <c r="J172" s="42"/>
      <c r="K172" s="42"/>
      <c r="L172" s="46"/>
      <c r="M172" s="228"/>
      <c r="N172" s="229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133</v>
      </c>
      <c r="AU172" s="19" t="s">
        <v>82</v>
      </c>
    </row>
    <row r="173" s="13" customFormat="1">
      <c r="A173" s="13"/>
      <c r="B173" s="230"/>
      <c r="C173" s="231"/>
      <c r="D173" s="232" t="s">
        <v>135</v>
      </c>
      <c r="E173" s="233" t="s">
        <v>20</v>
      </c>
      <c r="F173" s="234" t="s">
        <v>223</v>
      </c>
      <c r="G173" s="231"/>
      <c r="H173" s="235">
        <v>5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135</v>
      </c>
      <c r="AU173" s="241" t="s">
        <v>82</v>
      </c>
      <c r="AV173" s="13" t="s">
        <v>82</v>
      </c>
      <c r="AW173" s="13" t="s">
        <v>36</v>
      </c>
      <c r="AX173" s="13" t="s">
        <v>8</v>
      </c>
      <c r="AY173" s="241" t="s">
        <v>125</v>
      </c>
    </row>
    <row r="174" s="2" customFormat="1" ht="24.15" customHeight="1">
      <c r="A174" s="40"/>
      <c r="B174" s="41"/>
      <c r="C174" s="242" t="s">
        <v>268</v>
      </c>
      <c r="D174" s="242" t="s">
        <v>148</v>
      </c>
      <c r="E174" s="243" t="s">
        <v>269</v>
      </c>
      <c r="F174" s="244" t="s">
        <v>270</v>
      </c>
      <c r="G174" s="245" t="s">
        <v>144</v>
      </c>
      <c r="H174" s="246">
        <v>5</v>
      </c>
      <c r="I174" s="247"/>
      <c r="J174" s="248">
        <f>ROUND(I174*H174,0)</f>
        <v>0</v>
      </c>
      <c r="K174" s="244" t="s">
        <v>130</v>
      </c>
      <c r="L174" s="249"/>
      <c r="M174" s="250" t="s">
        <v>20</v>
      </c>
      <c r="N174" s="251" t="s">
        <v>45</v>
      </c>
      <c r="O174" s="86"/>
      <c r="P174" s="221">
        <f>O174*H174</f>
        <v>0</v>
      </c>
      <c r="Q174" s="221">
        <v>0.10199999999999999</v>
      </c>
      <c r="R174" s="221">
        <f>Q174*H174</f>
        <v>0.51000000000000001</v>
      </c>
      <c r="S174" s="221">
        <v>0</v>
      </c>
      <c r="T174" s="22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3" t="s">
        <v>151</v>
      </c>
      <c r="AT174" s="223" t="s">
        <v>148</v>
      </c>
      <c r="AU174" s="223" t="s">
        <v>82</v>
      </c>
      <c r="AY174" s="19" t="s">
        <v>125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9" t="s">
        <v>8</v>
      </c>
      <c r="BK174" s="224">
        <f>ROUND(I174*H174,0)</f>
        <v>0</v>
      </c>
      <c r="BL174" s="19" t="s">
        <v>131</v>
      </c>
      <c r="BM174" s="223" t="s">
        <v>271</v>
      </c>
    </row>
    <row r="175" s="13" customFormat="1">
      <c r="A175" s="13"/>
      <c r="B175" s="230"/>
      <c r="C175" s="231"/>
      <c r="D175" s="232" t="s">
        <v>135</v>
      </c>
      <c r="E175" s="233" t="s">
        <v>20</v>
      </c>
      <c r="F175" s="234" t="s">
        <v>223</v>
      </c>
      <c r="G175" s="231"/>
      <c r="H175" s="235">
        <v>5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135</v>
      </c>
      <c r="AU175" s="241" t="s">
        <v>82</v>
      </c>
      <c r="AV175" s="13" t="s">
        <v>82</v>
      </c>
      <c r="AW175" s="13" t="s">
        <v>36</v>
      </c>
      <c r="AX175" s="13" t="s">
        <v>8</v>
      </c>
      <c r="AY175" s="241" t="s">
        <v>125</v>
      </c>
    </row>
    <row r="176" s="12" customFormat="1" ht="22.8" customHeight="1">
      <c r="A176" s="12"/>
      <c r="B176" s="198"/>
      <c r="C176" s="199"/>
      <c r="D176" s="200" t="s">
        <v>73</v>
      </c>
      <c r="E176" s="252" t="s">
        <v>272</v>
      </c>
      <c r="F176" s="252" t="s">
        <v>273</v>
      </c>
      <c r="G176" s="199"/>
      <c r="H176" s="199"/>
      <c r="I176" s="202"/>
      <c r="J176" s="253">
        <f>BK176</f>
        <v>0</v>
      </c>
      <c r="K176" s="199"/>
      <c r="L176" s="204"/>
      <c r="M176" s="205"/>
      <c r="N176" s="206"/>
      <c r="O176" s="206"/>
      <c r="P176" s="207">
        <f>SUM(P177:P178)</f>
        <v>0</v>
      </c>
      <c r="Q176" s="206"/>
      <c r="R176" s="207">
        <f>SUM(R177:R178)</f>
        <v>0</v>
      </c>
      <c r="S176" s="206"/>
      <c r="T176" s="208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8</v>
      </c>
      <c r="AT176" s="210" t="s">
        <v>73</v>
      </c>
      <c r="AU176" s="210" t="s">
        <v>8</v>
      </c>
      <c r="AY176" s="209" t="s">
        <v>125</v>
      </c>
      <c r="BK176" s="211">
        <f>SUM(BK177:BK178)</f>
        <v>0</v>
      </c>
    </row>
    <row r="177" s="2" customFormat="1" ht="49.05" customHeight="1">
      <c r="A177" s="40"/>
      <c r="B177" s="41"/>
      <c r="C177" s="212" t="s">
        <v>274</v>
      </c>
      <c r="D177" s="212" t="s">
        <v>126</v>
      </c>
      <c r="E177" s="213" t="s">
        <v>275</v>
      </c>
      <c r="F177" s="214" t="s">
        <v>276</v>
      </c>
      <c r="G177" s="215" t="s">
        <v>183</v>
      </c>
      <c r="H177" s="216">
        <v>88.033000000000001</v>
      </c>
      <c r="I177" s="217"/>
      <c r="J177" s="218">
        <f>ROUND(I177*H177,0)</f>
        <v>0</v>
      </c>
      <c r="K177" s="214" t="s">
        <v>130</v>
      </c>
      <c r="L177" s="46"/>
      <c r="M177" s="219" t="s">
        <v>20</v>
      </c>
      <c r="N177" s="220" t="s">
        <v>45</v>
      </c>
      <c r="O177" s="86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131</v>
      </c>
      <c r="AT177" s="223" t="s">
        <v>126</v>
      </c>
      <c r="AU177" s="223" t="s">
        <v>82</v>
      </c>
      <c r="AY177" s="19" t="s">
        <v>125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9" t="s">
        <v>8</v>
      </c>
      <c r="BK177" s="224">
        <f>ROUND(I177*H177,0)</f>
        <v>0</v>
      </c>
      <c r="BL177" s="19" t="s">
        <v>131</v>
      </c>
      <c r="BM177" s="223" t="s">
        <v>277</v>
      </c>
    </row>
    <row r="178" s="2" customFormat="1">
      <c r="A178" s="40"/>
      <c r="B178" s="41"/>
      <c r="C178" s="42"/>
      <c r="D178" s="225" t="s">
        <v>133</v>
      </c>
      <c r="E178" s="42"/>
      <c r="F178" s="226" t="s">
        <v>278</v>
      </c>
      <c r="G178" s="42"/>
      <c r="H178" s="42"/>
      <c r="I178" s="227"/>
      <c r="J178" s="42"/>
      <c r="K178" s="42"/>
      <c r="L178" s="46"/>
      <c r="M178" s="228"/>
      <c r="N178" s="22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133</v>
      </c>
      <c r="AU178" s="19" t="s">
        <v>82</v>
      </c>
    </row>
    <row r="179" s="12" customFormat="1" ht="25.92" customHeight="1">
      <c r="A179" s="12"/>
      <c r="B179" s="198"/>
      <c r="C179" s="199"/>
      <c r="D179" s="200" t="s">
        <v>73</v>
      </c>
      <c r="E179" s="201" t="s">
        <v>279</v>
      </c>
      <c r="F179" s="201" t="s">
        <v>280</v>
      </c>
      <c r="G179" s="199"/>
      <c r="H179" s="199"/>
      <c r="I179" s="202"/>
      <c r="J179" s="203">
        <f>BK179</f>
        <v>0</v>
      </c>
      <c r="K179" s="199"/>
      <c r="L179" s="204"/>
      <c r="M179" s="205"/>
      <c r="N179" s="206"/>
      <c r="O179" s="206"/>
      <c r="P179" s="207">
        <f>SUM(P180:P299)</f>
        <v>0</v>
      </c>
      <c r="Q179" s="206"/>
      <c r="R179" s="207">
        <f>SUM(R180:R299)</f>
        <v>3.2576387199999997</v>
      </c>
      <c r="S179" s="206"/>
      <c r="T179" s="208">
        <f>SUM(T180:T299)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82</v>
      </c>
      <c r="AT179" s="210" t="s">
        <v>73</v>
      </c>
      <c r="AU179" s="210" t="s">
        <v>74</v>
      </c>
      <c r="AY179" s="209" t="s">
        <v>125</v>
      </c>
      <c r="BK179" s="211">
        <f>SUM(BK180:BK299)</f>
        <v>0</v>
      </c>
    </row>
    <row r="180" s="2" customFormat="1" ht="24.15" customHeight="1">
      <c r="A180" s="40"/>
      <c r="B180" s="41"/>
      <c r="C180" s="212" t="s">
        <v>281</v>
      </c>
      <c r="D180" s="212" t="s">
        <v>126</v>
      </c>
      <c r="E180" s="213" t="s">
        <v>282</v>
      </c>
      <c r="F180" s="214" t="s">
        <v>283</v>
      </c>
      <c r="G180" s="215" t="s">
        <v>129</v>
      </c>
      <c r="H180" s="216">
        <v>4.4000000000000004</v>
      </c>
      <c r="I180" s="217"/>
      <c r="J180" s="218">
        <f>ROUND(I180*H180,0)</f>
        <v>0</v>
      </c>
      <c r="K180" s="214" t="s">
        <v>130</v>
      </c>
      <c r="L180" s="46"/>
      <c r="M180" s="219" t="s">
        <v>20</v>
      </c>
      <c r="N180" s="220" t="s">
        <v>45</v>
      </c>
      <c r="O180" s="86"/>
      <c r="P180" s="221">
        <f>O180*H180</f>
        <v>0</v>
      </c>
      <c r="Q180" s="221">
        <v>0.00189</v>
      </c>
      <c r="R180" s="221">
        <f>Q180*H180</f>
        <v>0.0083160000000000005</v>
      </c>
      <c r="S180" s="221">
        <v>0</v>
      </c>
      <c r="T180" s="22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3" t="s">
        <v>219</v>
      </c>
      <c r="AT180" s="223" t="s">
        <v>126</v>
      </c>
      <c r="AU180" s="223" t="s">
        <v>8</v>
      </c>
      <c r="AY180" s="19" t="s">
        <v>125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9" t="s">
        <v>8</v>
      </c>
      <c r="BK180" s="224">
        <f>ROUND(I180*H180,0)</f>
        <v>0</v>
      </c>
      <c r="BL180" s="19" t="s">
        <v>219</v>
      </c>
      <c r="BM180" s="223" t="s">
        <v>284</v>
      </c>
    </row>
    <row r="181" s="2" customFormat="1">
      <c r="A181" s="40"/>
      <c r="B181" s="41"/>
      <c r="C181" s="42"/>
      <c r="D181" s="225" t="s">
        <v>133</v>
      </c>
      <c r="E181" s="42"/>
      <c r="F181" s="226" t="s">
        <v>285</v>
      </c>
      <c r="G181" s="42"/>
      <c r="H181" s="42"/>
      <c r="I181" s="227"/>
      <c r="J181" s="42"/>
      <c r="K181" s="42"/>
      <c r="L181" s="46"/>
      <c r="M181" s="228"/>
      <c r="N181" s="229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133</v>
      </c>
      <c r="AU181" s="19" t="s">
        <v>8</v>
      </c>
    </row>
    <row r="182" s="13" customFormat="1">
      <c r="A182" s="13"/>
      <c r="B182" s="230"/>
      <c r="C182" s="231"/>
      <c r="D182" s="232" t="s">
        <v>135</v>
      </c>
      <c r="E182" s="233" t="s">
        <v>20</v>
      </c>
      <c r="F182" s="234" t="s">
        <v>286</v>
      </c>
      <c r="G182" s="231"/>
      <c r="H182" s="235">
        <v>4.4000000000000004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135</v>
      </c>
      <c r="AU182" s="241" t="s">
        <v>8</v>
      </c>
      <c r="AV182" s="13" t="s">
        <v>82</v>
      </c>
      <c r="AW182" s="13" t="s">
        <v>36</v>
      </c>
      <c r="AX182" s="13" t="s">
        <v>8</v>
      </c>
      <c r="AY182" s="241" t="s">
        <v>125</v>
      </c>
    </row>
    <row r="183" s="2" customFormat="1" ht="24.15" customHeight="1">
      <c r="A183" s="40"/>
      <c r="B183" s="41"/>
      <c r="C183" s="212" t="s">
        <v>287</v>
      </c>
      <c r="D183" s="212" t="s">
        <v>126</v>
      </c>
      <c r="E183" s="213" t="s">
        <v>288</v>
      </c>
      <c r="F183" s="214" t="s">
        <v>289</v>
      </c>
      <c r="G183" s="215" t="s">
        <v>129</v>
      </c>
      <c r="H183" s="216">
        <v>125.06999999999999</v>
      </c>
      <c r="I183" s="217"/>
      <c r="J183" s="218">
        <f>ROUND(I183*H183,0)</f>
        <v>0</v>
      </c>
      <c r="K183" s="214" t="s">
        <v>130</v>
      </c>
      <c r="L183" s="46"/>
      <c r="M183" s="219" t="s">
        <v>20</v>
      </c>
      <c r="N183" s="220" t="s">
        <v>45</v>
      </c>
      <c r="O183" s="86"/>
      <c r="P183" s="221">
        <f>O183*H183</f>
        <v>0</v>
      </c>
      <c r="Q183" s="221">
        <v>0.0023999999999999998</v>
      </c>
      <c r="R183" s="221">
        <f>Q183*H183</f>
        <v>0.30016799999999993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219</v>
      </c>
      <c r="AT183" s="223" t="s">
        <v>126</v>
      </c>
      <c r="AU183" s="223" t="s">
        <v>8</v>
      </c>
      <c r="AY183" s="19" t="s">
        <v>125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9" t="s">
        <v>8</v>
      </c>
      <c r="BK183" s="224">
        <f>ROUND(I183*H183,0)</f>
        <v>0</v>
      </c>
      <c r="BL183" s="19" t="s">
        <v>219</v>
      </c>
      <c r="BM183" s="223" t="s">
        <v>290</v>
      </c>
    </row>
    <row r="184" s="2" customFormat="1">
      <c r="A184" s="40"/>
      <c r="B184" s="41"/>
      <c r="C184" s="42"/>
      <c r="D184" s="225" t="s">
        <v>133</v>
      </c>
      <c r="E184" s="42"/>
      <c r="F184" s="226" t="s">
        <v>291</v>
      </c>
      <c r="G184" s="42"/>
      <c r="H184" s="42"/>
      <c r="I184" s="227"/>
      <c r="J184" s="42"/>
      <c r="K184" s="42"/>
      <c r="L184" s="46"/>
      <c r="M184" s="228"/>
      <c r="N184" s="229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133</v>
      </c>
      <c r="AU184" s="19" t="s">
        <v>8</v>
      </c>
    </row>
    <row r="185" s="13" customFormat="1">
      <c r="A185" s="13"/>
      <c r="B185" s="230"/>
      <c r="C185" s="231"/>
      <c r="D185" s="232" t="s">
        <v>135</v>
      </c>
      <c r="E185" s="233" t="s">
        <v>20</v>
      </c>
      <c r="F185" s="234" t="s">
        <v>292</v>
      </c>
      <c r="G185" s="231"/>
      <c r="H185" s="235">
        <v>125.06999999999999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135</v>
      </c>
      <c r="AU185" s="241" t="s">
        <v>8</v>
      </c>
      <c r="AV185" s="13" t="s">
        <v>82</v>
      </c>
      <c r="AW185" s="13" t="s">
        <v>36</v>
      </c>
      <c r="AX185" s="13" t="s">
        <v>8</v>
      </c>
      <c r="AY185" s="241" t="s">
        <v>125</v>
      </c>
    </row>
    <row r="186" s="2" customFormat="1" ht="24.15" customHeight="1">
      <c r="A186" s="40"/>
      <c r="B186" s="41"/>
      <c r="C186" s="212" t="s">
        <v>293</v>
      </c>
      <c r="D186" s="212" t="s">
        <v>126</v>
      </c>
      <c r="E186" s="213" t="s">
        <v>294</v>
      </c>
      <c r="F186" s="214" t="s">
        <v>295</v>
      </c>
      <c r="G186" s="215" t="s">
        <v>129</v>
      </c>
      <c r="H186" s="216">
        <v>142.44999999999999</v>
      </c>
      <c r="I186" s="217"/>
      <c r="J186" s="218">
        <f>ROUND(I186*H186,0)</f>
        <v>0</v>
      </c>
      <c r="K186" s="214" t="s">
        <v>130</v>
      </c>
      <c r="L186" s="46"/>
      <c r="M186" s="219" t="s">
        <v>20</v>
      </c>
      <c r="N186" s="220" t="s">
        <v>45</v>
      </c>
      <c r="O186" s="86"/>
      <c r="P186" s="221">
        <f>O186*H186</f>
        <v>0</v>
      </c>
      <c r="Q186" s="221">
        <v>0.0036800000000000001</v>
      </c>
      <c r="R186" s="221">
        <f>Q186*H186</f>
        <v>0.52421600000000002</v>
      </c>
      <c r="S186" s="221">
        <v>0</v>
      </c>
      <c r="T186" s="22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3" t="s">
        <v>219</v>
      </c>
      <c r="AT186" s="223" t="s">
        <v>126</v>
      </c>
      <c r="AU186" s="223" t="s">
        <v>8</v>
      </c>
      <c r="AY186" s="19" t="s">
        <v>125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9" t="s">
        <v>8</v>
      </c>
      <c r="BK186" s="224">
        <f>ROUND(I186*H186,0)</f>
        <v>0</v>
      </c>
      <c r="BL186" s="19" t="s">
        <v>219</v>
      </c>
      <c r="BM186" s="223" t="s">
        <v>296</v>
      </c>
    </row>
    <row r="187" s="2" customFormat="1">
      <c r="A187" s="40"/>
      <c r="B187" s="41"/>
      <c r="C187" s="42"/>
      <c r="D187" s="225" t="s">
        <v>133</v>
      </c>
      <c r="E187" s="42"/>
      <c r="F187" s="226" t="s">
        <v>297</v>
      </c>
      <c r="G187" s="42"/>
      <c r="H187" s="42"/>
      <c r="I187" s="227"/>
      <c r="J187" s="42"/>
      <c r="K187" s="42"/>
      <c r="L187" s="46"/>
      <c r="M187" s="228"/>
      <c r="N187" s="22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133</v>
      </c>
      <c r="AU187" s="19" t="s">
        <v>8</v>
      </c>
    </row>
    <row r="188" s="13" customFormat="1">
      <c r="A188" s="13"/>
      <c r="B188" s="230"/>
      <c r="C188" s="231"/>
      <c r="D188" s="232" t="s">
        <v>135</v>
      </c>
      <c r="E188" s="233" t="s">
        <v>20</v>
      </c>
      <c r="F188" s="234" t="s">
        <v>298</v>
      </c>
      <c r="G188" s="231"/>
      <c r="H188" s="235">
        <v>142.44999999999999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135</v>
      </c>
      <c r="AU188" s="241" t="s">
        <v>8</v>
      </c>
      <c r="AV188" s="13" t="s">
        <v>82</v>
      </c>
      <c r="AW188" s="13" t="s">
        <v>36</v>
      </c>
      <c r="AX188" s="13" t="s">
        <v>8</v>
      </c>
      <c r="AY188" s="241" t="s">
        <v>125</v>
      </c>
    </row>
    <row r="189" s="2" customFormat="1" ht="24.15" customHeight="1">
      <c r="A189" s="40"/>
      <c r="B189" s="41"/>
      <c r="C189" s="212" t="s">
        <v>299</v>
      </c>
      <c r="D189" s="212" t="s">
        <v>126</v>
      </c>
      <c r="E189" s="213" t="s">
        <v>300</v>
      </c>
      <c r="F189" s="214" t="s">
        <v>301</v>
      </c>
      <c r="G189" s="215" t="s">
        <v>129</v>
      </c>
      <c r="H189" s="216">
        <v>37.399999999999999</v>
      </c>
      <c r="I189" s="217"/>
      <c r="J189" s="218">
        <f>ROUND(I189*H189,0)</f>
        <v>0</v>
      </c>
      <c r="K189" s="214" t="s">
        <v>130</v>
      </c>
      <c r="L189" s="46"/>
      <c r="M189" s="219" t="s">
        <v>20</v>
      </c>
      <c r="N189" s="220" t="s">
        <v>45</v>
      </c>
      <c r="O189" s="86"/>
      <c r="P189" s="221">
        <f>O189*H189</f>
        <v>0</v>
      </c>
      <c r="Q189" s="221">
        <v>0.0069699999999999996</v>
      </c>
      <c r="R189" s="221">
        <f>Q189*H189</f>
        <v>0.26067799999999997</v>
      </c>
      <c r="S189" s="221">
        <v>0</v>
      </c>
      <c r="T189" s="22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3" t="s">
        <v>219</v>
      </c>
      <c r="AT189" s="223" t="s">
        <v>126</v>
      </c>
      <c r="AU189" s="223" t="s">
        <v>8</v>
      </c>
      <c r="AY189" s="19" t="s">
        <v>125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9" t="s">
        <v>8</v>
      </c>
      <c r="BK189" s="224">
        <f>ROUND(I189*H189,0)</f>
        <v>0</v>
      </c>
      <c r="BL189" s="19" t="s">
        <v>219</v>
      </c>
      <c r="BM189" s="223" t="s">
        <v>302</v>
      </c>
    </row>
    <row r="190" s="2" customFormat="1">
      <c r="A190" s="40"/>
      <c r="B190" s="41"/>
      <c r="C190" s="42"/>
      <c r="D190" s="225" t="s">
        <v>133</v>
      </c>
      <c r="E190" s="42"/>
      <c r="F190" s="226" t="s">
        <v>303</v>
      </c>
      <c r="G190" s="42"/>
      <c r="H190" s="42"/>
      <c r="I190" s="227"/>
      <c r="J190" s="42"/>
      <c r="K190" s="42"/>
      <c r="L190" s="46"/>
      <c r="M190" s="228"/>
      <c r="N190" s="229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133</v>
      </c>
      <c r="AU190" s="19" t="s">
        <v>8</v>
      </c>
    </row>
    <row r="191" s="13" customFormat="1">
      <c r="A191" s="13"/>
      <c r="B191" s="230"/>
      <c r="C191" s="231"/>
      <c r="D191" s="232" t="s">
        <v>135</v>
      </c>
      <c r="E191" s="233" t="s">
        <v>20</v>
      </c>
      <c r="F191" s="234" t="s">
        <v>304</v>
      </c>
      <c r="G191" s="231"/>
      <c r="H191" s="235">
        <v>37.399999999999999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135</v>
      </c>
      <c r="AU191" s="241" t="s">
        <v>8</v>
      </c>
      <c r="AV191" s="13" t="s">
        <v>82</v>
      </c>
      <c r="AW191" s="13" t="s">
        <v>36</v>
      </c>
      <c r="AX191" s="13" t="s">
        <v>8</v>
      </c>
      <c r="AY191" s="241" t="s">
        <v>125</v>
      </c>
    </row>
    <row r="192" s="2" customFormat="1" ht="24.15" customHeight="1">
      <c r="A192" s="40"/>
      <c r="B192" s="41"/>
      <c r="C192" s="212" t="s">
        <v>305</v>
      </c>
      <c r="D192" s="212" t="s">
        <v>126</v>
      </c>
      <c r="E192" s="213" t="s">
        <v>306</v>
      </c>
      <c r="F192" s="214" t="s">
        <v>307</v>
      </c>
      <c r="G192" s="215" t="s">
        <v>129</v>
      </c>
      <c r="H192" s="216">
        <v>1140.8</v>
      </c>
      <c r="I192" s="217"/>
      <c r="J192" s="218">
        <f>ROUND(I192*H192,0)</f>
        <v>0</v>
      </c>
      <c r="K192" s="214" t="s">
        <v>130</v>
      </c>
      <c r="L192" s="46"/>
      <c r="M192" s="219" t="s">
        <v>20</v>
      </c>
      <c r="N192" s="220" t="s">
        <v>45</v>
      </c>
      <c r="O192" s="86"/>
      <c r="P192" s="221">
        <f>O192*H192</f>
        <v>0</v>
      </c>
      <c r="Q192" s="221">
        <v>0.0018433499999999999</v>
      </c>
      <c r="R192" s="221">
        <f>Q192*H192</f>
        <v>2.1028936799999998</v>
      </c>
      <c r="S192" s="221">
        <v>0</v>
      </c>
      <c r="T192" s="22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3" t="s">
        <v>219</v>
      </c>
      <c r="AT192" s="223" t="s">
        <v>126</v>
      </c>
      <c r="AU192" s="223" t="s">
        <v>8</v>
      </c>
      <c r="AY192" s="19" t="s">
        <v>125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9" t="s">
        <v>8</v>
      </c>
      <c r="BK192" s="224">
        <f>ROUND(I192*H192,0)</f>
        <v>0</v>
      </c>
      <c r="BL192" s="19" t="s">
        <v>219</v>
      </c>
      <c r="BM192" s="223" t="s">
        <v>308</v>
      </c>
    </row>
    <row r="193" s="2" customFormat="1">
      <c r="A193" s="40"/>
      <c r="B193" s="41"/>
      <c r="C193" s="42"/>
      <c r="D193" s="225" t="s">
        <v>133</v>
      </c>
      <c r="E193" s="42"/>
      <c r="F193" s="226" t="s">
        <v>309</v>
      </c>
      <c r="G193" s="42"/>
      <c r="H193" s="42"/>
      <c r="I193" s="227"/>
      <c r="J193" s="42"/>
      <c r="K193" s="42"/>
      <c r="L193" s="46"/>
      <c r="M193" s="228"/>
      <c r="N193" s="22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133</v>
      </c>
      <c r="AU193" s="19" t="s">
        <v>8</v>
      </c>
    </row>
    <row r="194" s="13" customFormat="1">
      <c r="A194" s="13"/>
      <c r="B194" s="230"/>
      <c r="C194" s="231"/>
      <c r="D194" s="232" t="s">
        <v>135</v>
      </c>
      <c r="E194" s="233" t="s">
        <v>20</v>
      </c>
      <c r="F194" s="234" t="s">
        <v>310</v>
      </c>
      <c r="G194" s="231"/>
      <c r="H194" s="235">
        <v>25.600000000000001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135</v>
      </c>
      <c r="AU194" s="241" t="s">
        <v>8</v>
      </c>
      <c r="AV194" s="13" t="s">
        <v>82</v>
      </c>
      <c r="AW194" s="13" t="s">
        <v>36</v>
      </c>
      <c r="AX194" s="13" t="s">
        <v>74</v>
      </c>
      <c r="AY194" s="241" t="s">
        <v>125</v>
      </c>
    </row>
    <row r="195" s="13" customFormat="1">
      <c r="A195" s="13"/>
      <c r="B195" s="230"/>
      <c r="C195" s="231"/>
      <c r="D195" s="232" t="s">
        <v>135</v>
      </c>
      <c r="E195" s="233" t="s">
        <v>20</v>
      </c>
      <c r="F195" s="234" t="s">
        <v>311</v>
      </c>
      <c r="G195" s="231"/>
      <c r="H195" s="235">
        <v>25.600000000000001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135</v>
      </c>
      <c r="AU195" s="241" t="s">
        <v>8</v>
      </c>
      <c r="AV195" s="13" t="s">
        <v>82</v>
      </c>
      <c r="AW195" s="13" t="s">
        <v>36</v>
      </c>
      <c r="AX195" s="13" t="s">
        <v>74</v>
      </c>
      <c r="AY195" s="241" t="s">
        <v>125</v>
      </c>
    </row>
    <row r="196" s="13" customFormat="1">
      <c r="A196" s="13"/>
      <c r="B196" s="230"/>
      <c r="C196" s="231"/>
      <c r="D196" s="232" t="s">
        <v>135</v>
      </c>
      <c r="E196" s="233" t="s">
        <v>20</v>
      </c>
      <c r="F196" s="234" t="s">
        <v>312</v>
      </c>
      <c r="G196" s="231"/>
      <c r="H196" s="235">
        <v>25.600000000000001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135</v>
      </c>
      <c r="AU196" s="241" t="s">
        <v>8</v>
      </c>
      <c r="AV196" s="13" t="s">
        <v>82</v>
      </c>
      <c r="AW196" s="13" t="s">
        <v>36</v>
      </c>
      <c r="AX196" s="13" t="s">
        <v>74</v>
      </c>
      <c r="AY196" s="241" t="s">
        <v>125</v>
      </c>
    </row>
    <row r="197" s="13" customFormat="1">
      <c r="A197" s="13"/>
      <c r="B197" s="230"/>
      <c r="C197" s="231"/>
      <c r="D197" s="232" t="s">
        <v>135</v>
      </c>
      <c r="E197" s="233" t="s">
        <v>20</v>
      </c>
      <c r="F197" s="234" t="s">
        <v>313</v>
      </c>
      <c r="G197" s="231"/>
      <c r="H197" s="235">
        <v>25.600000000000001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135</v>
      </c>
      <c r="AU197" s="241" t="s">
        <v>8</v>
      </c>
      <c r="AV197" s="13" t="s">
        <v>82</v>
      </c>
      <c r="AW197" s="13" t="s">
        <v>36</v>
      </c>
      <c r="AX197" s="13" t="s">
        <v>74</v>
      </c>
      <c r="AY197" s="241" t="s">
        <v>125</v>
      </c>
    </row>
    <row r="198" s="13" customFormat="1">
      <c r="A198" s="13"/>
      <c r="B198" s="230"/>
      <c r="C198" s="231"/>
      <c r="D198" s="232" t="s">
        <v>135</v>
      </c>
      <c r="E198" s="233" t="s">
        <v>20</v>
      </c>
      <c r="F198" s="234" t="s">
        <v>314</v>
      </c>
      <c r="G198" s="231"/>
      <c r="H198" s="235">
        <v>25.600000000000001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135</v>
      </c>
      <c r="AU198" s="241" t="s">
        <v>8</v>
      </c>
      <c r="AV198" s="13" t="s">
        <v>82</v>
      </c>
      <c r="AW198" s="13" t="s">
        <v>36</v>
      </c>
      <c r="AX198" s="13" t="s">
        <v>74</v>
      </c>
      <c r="AY198" s="241" t="s">
        <v>125</v>
      </c>
    </row>
    <row r="199" s="13" customFormat="1">
      <c r="A199" s="13"/>
      <c r="B199" s="230"/>
      <c r="C199" s="231"/>
      <c r="D199" s="232" t="s">
        <v>135</v>
      </c>
      <c r="E199" s="233" t="s">
        <v>20</v>
      </c>
      <c r="F199" s="234" t="s">
        <v>315</v>
      </c>
      <c r="G199" s="231"/>
      <c r="H199" s="235">
        <v>25.600000000000001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135</v>
      </c>
      <c r="AU199" s="241" t="s">
        <v>8</v>
      </c>
      <c r="AV199" s="13" t="s">
        <v>82</v>
      </c>
      <c r="AW199" s="13" t="s">
        <v>36</v>
      </c>
      <c r="AX199" s="13" t="s">
        <v>74</v>
      </c>
      <c r="AY199" s="241" t="s">
        <v>125</v>
      </c>
    </row>
    <row r="200" s="13" customFormat="1">
      <c r="A200" s="13"/>
      <c r="B200" s="230"/>
      <c r="C200" s="231"/>
      <c r="D200" s="232" t="s">
        <v>135</v>
      </c>
      <c r="E200" s="233" t="s">
        <v>20</v>
      </c>
      <c r="F200" s="234" t="s">
        <v>316</v>
      </c>
      <c r="G200" s="231"/>
      <c r="H200" s="235">
        <v>25.600000000000001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135</v>
      </c>
      <c r="AU200" s="241" t="s">
        <v>8</v>
      </c>
      <c r="AV200" s="13" t="s">
        <v>82</v>
      </c>
      <c r="AW200" s="13" t="s">
        <v>36</v>
      </c>
      <c r="AX200" s="13" t="s">
        <v>74</v>
      </c>
      <c r="AY200" s="241" t="s">
        <v>125</v>
      </c>
    </row>
    <row r="201" s="13" customFormat="1">
      <c r="A201" s="13"/>
      <c r="B201" s="230"/>
      <c r="C201" s="231"/>
      <c r="D201" s="232" t="s">
        <v>135</v>
      </c>
      <c r="E201" s="233" t="s">
        <v>20</v>
      </c>
      <c r="F201" s="234" t="s">
        <v>317</v>
      </c>
      <c r="G201" s="231"/>
      <c r="H201" s="235">
        <v>25.600000000000001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135</v>
      </c>
      <c r="AU201" s="241" t="s">
        <v>8</v>
      </c>
      <c r="AV201" s="13" t="s">
        <v>82</v>
      </c>
      <c r="AW201" s="13" t="s">
        <v>36</v>
      </c>
      <c r="AX201" s="13" t="s">
        <v>74</v>
      </c>
      <c r="AY201" s="241" t="s">
        <v>125</v>
      </c>
    </row>
    <row r="202" s="13" customFormat="1">
      <c r="A202" s="13"/>
      <c r="B202" s="230"/>
      <c r="C202" s="231"/>
      <c r="D202" s="232" t="s">
        <v>135</v>
      </c>
      <c r="E202" s="233" t="s">
        <v>20</v>
      </c>
      <c r="F202" s="234" t="s">
        <v>318</v>
      </c>
      <c r="G202" s="231"/>
      <c r="H202" s="235">
        <v>25.600000000000001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135</v>
      </c>
      <c r="AU202" s="241" t="s">
        <v>8</v>
      </c>
      <c r="AV202" s="13" t="s">
        <v>82</v>
      </c>
      <c r="AW202" s="13" t="s">
        <v>36</v>
      </c>
      <c r="AX202" s="13" t="s">
        <v>74</v>
      </c>
      <c r="AY202" s="241" t="s">
        <v>125</v>
      </c>
    </row>
    <row r="203" s="13" customFormat="1">
      <c r="A203" s="13"/>
      <c r="B203" s="230"/>
      <c r="C203" s="231"/>
      <c r="D203" s="232" t="s">
        <v>135</v>
      </c>
      <c r="E203" s="233" t="s">
        <v>20</v>
      </c>
      <c r="F203" s="234" t="s">
        <v>319</v>
      </c>
      <c r="G203" s="231"/>
      <c r="H203" s="235">
        <v>25.600000000000001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135</v>
      </c>
      <c r="AU203" s="241" t="s">
        <v>8</v>
      </c>
      <c r="AV203" s="13" t="s">
        <v>82</v>
      </c>
      <c r="AW203" s="13" t="s">
        <v>36</v>
      </c>
      <c r="AX203" s="13" t="s">
        <v>74</v>
      </c>
      <c r="AY203" s="241" t="s">
        <v>125</v>
      </c>
    </row>
    <row r="204" s="13" customFormat="1">
      <c r="A204" s="13"/>
      <c r="B204" s="230"/>
      <c r="C204" s="231"/>
      <c r="D204" s="232" t="s">
        <v>135</v>
      </c>
      <c r="E204" s="233" t="s">
        <v>20</v>
      </c>
      <c r="F204" s="234" t="s">
        <v>320</v>
      </c>
      <c r="G204" s="231"/>
      <c r="H204" s="235">
        <v>25.600000000000001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135</v>
      </c>
      <c r="AU204" s="241" t="s">
        <v>8</v>
      </c>
      <c r="AV204" s="13" t="s">
        <v>82</v>
      </c>
      <c r="AW204" s="13" t="s">
        <v>36</v>
      </c>
      <c r="AX204" s="13" t="s">
        <v>74</v>
      </c>
      <c r="AY204" s="241" t="s">
        <v>125</v>
      </c>
    </row>
    <row r="205" s="13" customFormat="1">
      <c r="A205" s="13"/>
      <c r="B205" s="230"/>
      <c r="C205" s="231"/>
      <c r="D205" s="232" t="s">
        <v>135</v>
      </c>
      <c r="E205" s="233" t="s">
        <v>20</v>
      </c>
      <c r="F205" s="234" t="s">
        <v>321</v>
      </c>
      <c r="G205" s="231"/>
      <c r="H205" s="235">
        <v>25.600000000000001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135</v>
      </c>
      <c r="AU205" s="241" t="s">
        <v>8</v>
      </c>
      <c r="AV205" s="13" t="s">
        <v>82</v>
      </c>
      <c r="AW205" s="13" t="s">
        <v>36</v>
      </c>
      <c r="AX205" s="13" t="s">
        <v>74</v>
      </c>
      <c r="AY205" s="241" t="s">
        <v>125</v>
      </c>
    </row>
    <row r="206" s="13" customFormat="1">
      <c r="A206" s="13"/>
      <c r="B206" s="230"/>
      <c r="C206" s="231"/>
      <c r="D206" s="232" t="s">
        <v>135</v>
      </c>
      <c r="E206" s="233" t="s">
        <v>20</v>
      </c>
      <c r="F206" s="234" t="s">
        <v>322</v>
      </c>
      <c r="G206" s="231"/>
      <c r="H206" s="235">
        <v>25.600000000000001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135</v>
      </c>
      <c r="AU206" s="241" t="s">
        <v>8</v>
      </c>
      <c r="AV206" s="13" t="s">
        <v>82</v>
      </c>
      <c r="AW206" s="13" t="s">
        <v>36</v>
      </c>
      <c r="AX206" s="13" t="s">
        <v>74</v>
      </c>
      <c r="AY206" s="241" t="s">
        <v>125</v>
      </c>
    </row>
    <row r="207" s="13" customFormat="1">
      <c r="A207" s="13"/>
      <c r="B207" s="230"/>
      <c r="C207" s="231"/>
      <c r="D207" s="232" t="s">
        <v>135</v>
      </c>
      <c r="E207" s="233" t="s">
        <v>20</v>
      </c>
      <c r="F207" s="234" t="s">
        <v>323</v>
      </c>
      <c r="G207" s="231"/>
      <c r="H207" s="235">
        <v>6.2000000000000002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135</v>
      </c>
      <c r="AU207" s="241" t="s">
        <v>8</v>
      </c>
      <c r="AV207" s="13" t="s">
        <v>82</v>
      </c>
      <c r="AW207" s="13" t="s">
        <v>36</v>
      </c>
      <c r="AX207" s="13" t="s">
        <v>74</v>
      </c>
      <c r="AY207" s="241" t="s">
        <v>125</v>
      </c>
    </row>
    <row r="208" s="13" customFormat="1">
      <c r="A208" s="13"/>
      <c r="B208" s="230"/>
      <c r="C208" s="231"/>
      <c r="D208" s="232" t="s">
        <v>135</v>
      </c>
      <c r="E208" s="233" t="s">
        <v>20</v>
      </c>
      <c r="F208" s="234" t="s">
        <v>324</v>
      </c>
      <c r="G208" s="231"/>
      <c r="H208" s="235">
        <v>25.600000000000001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135</v>
      </c>
      <c r="AU208" s="241" t="s">
        <v>8</v>
      </c>
      <c r="AV208" s="13" t="s">
        <v>82</v>
      </c>
      <c r="AW208" s="13" t="s">
        <v>36</v>
      </c>
      <c r="AX208" s="13" t="s">
        <v>74</v>
      </c>
      <c r="AY208" s="241" t="s">
        <v>125</v>
      </c>
    </row>
    <row r="209" s="13" customFormat="1">
      <c r="A209" s="13"/>
      <c r="B209" s="230"/>
      <c r="C209" s="231"/>
      <c r="D209" s="232" t="s">
        <v>135</v>
      </c>
      <c r="E209" s="233" t="s">
        <v>20</v>
      </c>
      <c r="F209" s="234" t="s">
        <v>325</v>
      </c>
      <c r="G209" s="231"/>
      <c r="H209" s="235">
        <v>25.600000000000001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135</v>
      </c>
      <c r="AU209" s="241" t="s">
        <v>8</v>
      </c>
      <c r="AV209" s="13" t="s">
        <v>82</v>
      </c>
      <c r="AW209" s="13" t="s">
        <v>36</v>
      </c>
      <c r="AX209" s="13" t="s">
        <v>74</v>
      </c>
      <c r="AY209" s="241" t="s">
        <v>125</v>
      </c>
    </row>
    <row r="210" s="13" customFormat="1">
      <c r="A210" s="13"/>
      <c r="B210" s="230"/>
      <c r="C210" s="231"/>
      <c r="D210" s="232" t="s">
        <v>135</v>
      </c>
      <c r="E210" s="233" t="s">
        <v>20</v>
      </c>
      <c r="F210" s="234" t="s">
        <v>326</v>
      </c>
      <c r="G210" s="231"/>
      <c r="H210" s="235">
        <v>2.8999999999999999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135</v>
      </c>
      <c r="AU210" s="241" t="s">
        <v>8</v>
      </c>
      <c r="AV210" s="13" t="s">
        <v>82</v>
      </c>
      <c r="AW210" s="13" t="s">
        <v>36</v>
      </c>
      <c r="AX210" s="13" t="s">
        <v>74</v>
      </c>
      <c r="AY210" s="241" t="s">
        <v>125</v>
      </c>
    </row>
    <row r="211" s="13" customFormat="1">
      <c r="A211" s="13"/>
      <c r="B211" s="230"/>
      <c r="C211" s="231"/>
      <c r="D211" s="232" t="s">
        <v>135</v>
      </c>
      <c r="E211" s="233" t="s">
        <v>20</v>
      </c>
      <c r="F211" s="234" t="s">
        <v>327</v>
      </c>
      <c r="G211" s="231"/>
      <c r="H211" s="235">
        <v>25.600000000000001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135</v>
      </c>
      <c r="AU211" s="241" t="s">
        <v>8</v>
      </c>
      <c r="AV211" s="13" t="s">
        <v>82</v>
      </c>
      <c r="AW211" s="13" t="s">
        <v>36</v>
      </c>
      <c r="AX211" s="13" t="s">
        <v>74</v>
      </c>
      <c r="AY211" s="241" t="s">
        <v>125</v>
      </c>
    </row>
    <row r="212" s="13" customFormat="1">
      <c r="A212" s="13"/>
      <c r="B212" s="230"/>
      <c r="C212" s="231"/>
      <c r="D212" s="232" t="s">
        <v>135</v>
      </c>
      <c r="E212" s="233" t="s">
        <v>20</v>
      </c>
      <c r="F212" s="234" t="s">
        <v>328</v>
      </c>
      <c r="G212" s="231"/>
      <c r="H212" s="235">
        <v>2.8999999999999999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135</v>
      </c>
      <c r="AU212" s="241" t="s">
        <v>8</v>
      </c>
      <c r="AV212" s="13" t="s">
        <v>82</v>
      </c>
      <c r="AW212" s="13" t="s">
        <v>36</v>
      </c>
      <c r="AX212" s="13" t="s">
        <v>74</v>
      </c>
      <c r="AY212" s="241" t="s">
        <v>125</v>
      </c>
    </row>
    <row r="213" s="13" customFormat="1">
      <c r="A213" s="13"/>
      <c r="B213" s="230"/>
      <c r="C213" s="231"/>
      <c r="D213" s="232" t="s">
        <v>135</v>
      </c>
      <c r="E213" s="233" t="s">
        <v>20</v>
      </c>
      <c r="F213" s="234" t="s">
        <v>329</v>
      </c>
      <c r="G213" s="231"/>
      <c r="H213" s="235">
        <v>2.8999999999999999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135</v>
      </c>
      <c r="AU213" s="241" t="s">
        <v>8</v>
      </c>
      <c r="AV213" s="13" t="s">
        <v>82</v>
      </c>
      <c r="AW213" s="13" t="s">
        <v>36</v>
      </c>
      <c r="AX213" s="13" t="s">
        <v>74</v>
      </c>
      <c r="AY213" s="241" t="s">
        <v>125</v>
      </c>
    </row>
    <row r="214" s="13" customFormat="1">
      <c r="A214" s="13"/>
      <c r="B214" s="230"/>
      <c r="C214" s="231"/>
      <c r="D214" s="232" t="s">
        <v>135</v>
      </c>
      <c r="E214" s="233" t="s">
        <v>20</v>
      </c>
      <c r="F214" s="234" t="s">
        <v>330</v>
      </c>
      <c r="G214" s="231"/>
      <c r="H214" s="235">
        <v>2.8999999999999999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135</v>
      </c>
      <c r="AU214" s="241" t="s">
        <v>8</v>
      </c>
      <c r="AV214" s="13" t="s">
        <v>82</v>
      </c>
      <c r="AW214" s="13" t="s">
        <v>36</v>
      </c>
      <c r="AX214" s="13" t="s">
        <v>74</v>
      </c>
      <c r="AY214" s="241" t="s">
        <v>125</v>
      </c>
    </row>
    <row r="215" s="13" customFormat="1">
      <c r="A215" s="13"/>
      <c r="B215" s="230"/>
      <c r="C215" s="231"/>
      <c r="D215" s="232" t="s">
        <v>135</v>
      </c>
      <c r="E215" s="233" t="s">
        <v>20</v>
      </c>
      <c r="F215" s="234" t="s">
        <v>331</v>
      </c>
      <c r="G215" s="231"/>
      <c r="H215" s="235">
        <v>25.600000000000001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135</v>
      </c>
      <c r="AU215" s="241" t="s">
        <v>8</v>
      </c>
      <c r="AV215" s="13" t="s">
        <v>82</v>
      </c>
      <c r="AW215" s="13" t="s">
        <v>36</v>
      </c>
      <c r="AX215" s="13" t="s">
        <v>74</v>
      </c>
      <c r="AY215" s="241" t="s">
        <v>125</v>
      </c>
    </row>
    <row r="216" s="13" customFormat="1">
      <c r="A216" s="13"/>
      <c r="B216" s="230"/>
      <c r="C216" s="231"/>
      <c r="D216" s="232" t="s">
        <v>135</v>
      </c>
      <c r="E216" s="233" t="s">
        <v>20</v>
      </c>
      <c r="F216" s="234" t="s">
        <v>332</v>
      </c>
      <c r="G216" s="231"/>
      <c r="H216" s="235">
        <v>2.8999999999999999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135</v>
      </c>
      <c r="AU216" s="241" t="s">
        <v>8</v>
      </c>
      <c r="AV216" s="13" t="s">
        <v>82</v>
      </c>
      <c r="AW216" s="13" t="s">
        <v>36</v>
      </c>
      <c r="AX216" s="13" t="s">
        <v>74</v>
      </c>
      <c r="AY216" s="241" t="s">
        <v>125</v>
      </c>
    </row>
    <row r="217" s="13" customFormat="1">
      <c r="A217" s="13"/>
      <c r="B217" s="230"/>
      <c r="C217" s="231"/>
      <c r="D217" s="232" t="s">
        <v>135</v>
      </c>
      <c r="E217" s="233" t="s">
        <v>20</v>
      </c>
      <c r="F217" s="234" t="s">
        <v>333</v>
      </c>
      <c r="G217" s="231"/>
      <c r="H217" s="235">
        <v>2.8999999999999999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135</v>
      </c>
      <c r="AU217" s="241" t="s">
        <v>8</v>
      </c>
      <c r="AV217" s="13" t="s">
        <v>82</v>
      </c>
      <c r="AW217" s="13" t="s">
        <v>36</v>
      </c>
      <c r="AX217" s="13" t="s">
        <v>74</v>
      </c>
      <c r="AY217" s="241" t="s">
        <v>125</v>
      </c>
    </row>
    <row r="218" s="13" customFormat="1">
      <c r="A218" s="13"/>
      <c r="B218" s="230"/>
      <c r="C218" s="231"/>
      <c r="D218" s="232" t="s">
        <v>135</v>
      </c>
      <c r="E218" s="233" t="s">
        <v>20</v>
      </c>
      <c r="F218" s="234" t="s">
        <v>334</v>
      </c>
      <c r="G218" s="231"/>
      <c r="H218" s="235">
        <v>25.600000000000001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135</v>
      </c>
      <c r="AU218" s="241" t="s">
        <v>8</v>
      </c>
      <c r="AV218" s="13" t="s">
        <v>82</v>
      </c>
      <c r="AW218" s="13" t="s">
        <v>36</v>
      </c>
      <c r="AX218" s="13" t="s">
        <v>74</v>
      </c>
      <c r="AY218" s="241" t="s">
        <v>125</v>
      </c>
    </row>
    <row r="219" s="13" customFormat="1">
      <c r="A219" s="13"/>
      <c r="B219" s="230"/>
      <c r="C219" s="231"/>
      <c r="D219" s="232" t="s">
        <v>135</v>
      </c>
      <c r="E219" s="233" t="s">
        <v>20</v>
      </c>
      <c r="F219" s="234" t="s">
        <v>335</v>
      </c>
      <c r="G219" s="231"/>
      <c r="H219" s="235">
        <v>25.600000000000001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135</v>
      </c>
      <c r="AU219" s="241" t="s">
        <v>8</v>
      </c>
      <c r="AV219" s="13" t="s">
        <v>82</v>
      </c>
      <c r="AW219" s="13" t="s">
        <v>36</v>
      </c>
      <c r="AX219" s="13" t="s">
        <v>74</v>
      </c>
      <c r="AY219" s="241" t="s">
        <v>125</v>
      </c>
    </row>
    <row r="220" s="13" customFormat="1">
      <c r="A220" s="13"/>
      <c r="B220" s="230"/>
      <c r="C220" s="231"/>
      <c r="D220" s="232" t="s">
        <v>135</v>
      </c>
      <c r="E220" s="233" t="s">
        <v>20</v>
      </c>
      <c r="F220" s="234" t="s">
        <v>336</v>
      </c>
      <c r="G220" s="231"/>
      <c r="H220" s="235">
        <v>25.600000000000001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135</v>
      </c>
      <c r="AU220" s="241" t="s">
        <v>8</v>
      </c>
      <c r="AV220" s="13" t="s">
        <v>82</v>
      </c>
      <c r="AW220" s="13" t="s">
        <v>36</v>
      </c>
      <c r="AX220" s="13" t="s">
        <v>74</v>
      </c>
      <c r="AY220" s="241" t="s">
        <v>125</v>
      </c>
    </row>
    <row r="221" s="13" customFormat="1">
      <c r="A221" s="13"/>
      <c r="B221" s="230"/>
      <c r="C221" s="231"/>
      <c r="D221" s="232" t="s">
        <v>135</v>
      </c>
      <c r="E221" s="233" t="s">
        <v>20</v>
      </c>
      <c r="F221" s="234" t="s">
        <v>337</v>
      </c>
      <c r="G221" s="231"/>
      <c r="H221" s="235">
        <v>2.8999999999999999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135</v>
      </c>
      <c r="AU221" s="241" t="s">
        <v>8</v>
      </c>
      <c r="AV221" s="13" t="s">
        <v>82</v>
      </c>
      <c r="AW221" s="13" t="s">
        <v>36</v>
      </c>
      <c r="AX221" s="13" t="s">
        <v>74</v>
      </c>
      <c r="AY221" s="241" t="s">
        <v>125</v>
      </c>
    </row>
    <row r="222" s="13" customFormat="1">
      <c r="A222" s="13"/>
      <c r="B222" s="230"/>
      <c r="C222" s="231"/>
      <c r="D222" s="232" t="s">
        <v>135</v>
      </c>
      <c r="E222" s="233" t="s">
        <v>20</v>
      </c>
      <c r="F222" s="234" t="s">
        <v>338</v>
      </c>
      <c r="G222" s="231"/>
      <c r="H222" s="235">
        <v>2.8999999999999999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135</v>
      </c>
      <c r="AU222" s="241" t="s">
        <v>8</v>
      </c>
      <c r="AV222" s="13" t="s">
        <v>82</v>
      </c>
      <c r="AW222" s="13" t="s">
        <v>36</v>
      </c>
      <c r="AX222" s="13" t="s">
        <v>74</v>
      </c>
      <c r="AY222" s="241" t="s">
        <v>125</v>
      </c>
    </row>
    <row r="223" s="13" customFormat="1">
      <c r="A223" s="13"/>
      <c r="B223" s="230"/>
      <c r="C223" s="231"/>
      <c r="D223" s="232" t="s">
        <v>135</v>
      </c>
      <c r="E223" s="233" t="s">
        <v>20</v>
      </c>
      <c r="F223" s="234" t="s">
        <v>339</v>
      </c>
      <c r="G223" s="231"/>
      <c r="H223" s="235">
        <v>2.8999999999999999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135</v>
      </c>
      <c r="AU223" s="241" t="s">
        <v>8</v>
      </c>
      <c r="AV223" s="13" t="s">
        <v>82</v>
      </c>
      <c r="AW223" s="13" t="s">
        <v>36</v>
      </c>
      <c r="AX223" s="13" t="s">
        <v>74</v>
      </c>
      <c r="AY223" s="241" t="s">
        <v>125</v>
      </c>
    </row>
    <row r="224" s="13" customFormat="1">
      <c r="A224" s="13"/>
      <c r="B224" s="230"/>
      <c r="C224" s="231"/>
      <c r="D224" s="232" t="s">
        <v>135</v>
      </c>
      <c r="E224" s="233" t="s">
        <v>20</v>
      </c>
      <c r="F224" s="234" t="s">
        <v>340</v>
      </c>
      <c r="G224" s="231"/>
      <c r="H224" s="235">
        <v>25.600000000000001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135</v>
      </c>
      <c r="AU224" s="241" t="s">
        <v>8</v>
      </c>
      <c r="AV224" s="13" t="s">
        <v>82</v>
      </c>
      <c r="AW224" s="13" t="s">
        <v>36</v>
      </c>
      <c r="AX224" s="13" t="s">
        <v>74</v>
      </c>
      <c r="AY224" s="241" t="s">
        <v>125</v>
      </c>
    </row>
    <row r="225" s="13" customFormat="1">
      <c r="A225" s="13"/>
      <c r="B225" s="230"/>
      <c r="C225" s="231"/>
      <c r="D225" s="232" t="s">
        <v>135</v>
      </c>
      <c r="E225" s="233" t="s">
        <v>20</v>
      </c>
      <c r="F225" s="234" t="s">
        <v>341</v>
      </c>
      <c r="G225" s="231"/>
      <c r="H225" s="235">
        <v>2.8999999999999999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135</v>
      </c>
      <c r="AU225" s="241" t="s">
        <v>8</v>
      </c>
      <c r="AV225" s="13" t="s">
        <v>82</v>
      </c>
      <c r="AW225" s="13" t="s">
        <v>36</v>
      </c>
      <c r="AX225" s="13" t="s">
        <v>74</v>
      </c>
      <c r="AY225" s="241" t="s">
        <v>125</v>
      </c>
    </row>
    <row r="226" s="13" customFormat="1">
      <c r="A226" s="13"/>
      <c r="B226" s="230"/>
      <c r="C226" s="231"/>
      <c r="D226" s="232" t="s">
        <v>135</v>
      </c>
      <c r="E226" s="233" t="s">
        <v>20</v>
      </c>
      <c r="F226" s="234" t="s">
        <v>342</v>
      </c>
      <c r="G226" s="231"/>
      <c r="H226" s="235">
        <v>2.8999999999999999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135</v>
      </c>
      <c r="AU226" s="241" t="s">
        <v>8</v>
      </c>
      <c r="AV226" s="13" t="s">
        <v>82</v>
      </c>
      <c r="AW226" s="13" t="s">
        <v>36</v>
      </c>
      <c r="AX226" s="13" t="s">
        <v>74</v>
      </c>
      <c r="AY226" s="241" t="s">
        <v>125</v>
      </c>
    </row>
    <row r="227" s="13" customFormat="1">
      <c r="A227" s="13"/>
      <c r="B227" s="230"/>
      <c r="C227" s="231"/>
      <c r="D227" s="232" t="s">
        <v>135</v>
      </c>
      <c r="E227" s="233" t="s">
        <v>20</v>
      </c>
      <c r="F227" s="234" t="s">
        <v>343</v>
      </c>
      <c r="G227" s="231"/>
      <c r="H227" s="235">
        <v>25.600000000000001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135</v>
      </c>
      <c r="AU227" s="241" t="s">
        <v>8</v>
      </c>
      <c r="AV227" s="13" t="s">
        <v>82</v>
      </c>
      <c r="AW227" s="13" t="s">
        <v>36</v>
      </c>
      <c r="AX227" s="13" t="s">
        <v>74</v>
      </c>
      <c r="AY227" s="241" t="s">
        <v>125</v>
      </c>
    </row>
    <row r="228" s="13" customFormat="1">
      <c r="A228" s="13"/>
      <c r="B228" s="230"/>
      <c r="C228" s="231"/>
      <c r="D228" s="232" t="s">
        <v>135</v>
      </c>
      <c r="E228" s="233" t="s">
        <v>20</v>
      </c>
      <c r="F228" s="234" t="s">
        <v>344</v>
      </c>
      <c r="G228" s="231"/>
      <c r="H228" s="235">
        <v>25.600000000000001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135</v>
      </c>
      <c r="AU228" s="241" t="s">
        <v>8</v>
      </c>
      <c r="AV228" s="13" t="s">
        <v>82</v>
      </c>
      <c r="AW228" s="13" t="s">
        <v>36</v>
      </c>
      <c r="AX228" s="13" t="s">
        <v>74</v>
      </c>
      <c r="AY228" s="241" t="s">
        <v>125</v>
      </c>
    </row>
    <row r="229" s="13" customFormat="1">
      <c r="A229" s="13"/>
      <c r="B229" s="230"/>
      <c r="C229" s="231"/>
      <c r="D229" s="232" t="s">
        <v>135</v>
      </c>
      <c r="E229" s="233" t="s">
        <v>20</v>
      </c>
      <c r="F229" s="234" t="s">
        <v>345</v>
      </c>
      <c r="G229" s="231"/>
      <c r="H229" s="235">
        <v>2.8999999999999999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135</v>
      </c>
      <c r="AU229" s="241" t="s">
        <v>8</v>
      </c>
      <c r="AV229" s="13" t="s">
        <v>82</v>
      </c>
      <c r="AW229" s="13" t="s">
        <v>36</v>
      </c>
      <c r="AX229" s="13" t="s">
        <v>74</v>
      </c>
      <c r="AY229" s="241" t="s">
        <v>125</v>
      </c>
    </row>
    <row r="230" s="13" customFormat="1">
      <c r="A230" s="13"/>
      <c r="B230" s="230"/>
      <c r="C230" s="231"/>
      <c r="D230" s="232" t="s">
        <v>135</v>
      </c>
      <c r="E230" s="233" t="s">
        <v>20</v>
      </c>
      <c r="F230" s="234" t="s">
        <v>346</v>
      </c>
      <c r="G230" s="231"/>
      <c r="H230" s="235">
        <v>2.8999999999999999</v>
      </c>
      <c r="I230" s="236"/>
      <c r="J230" s="231"/>
      <c r="K230" s="231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135</v>
      </c>
      <c r="AU230" s="241" t="s">
        <v>8</v>
      </c>
      <c r="AV230" s="13" t="s">
        <v>82</v>
      </c>
      <c r="AW230" s="13" t="s">
        <v>36</v>
      </c>
      <c r="AX230" s="13" t="s">
        <v>74</v>
      </c>
      <c r="AY230" s="241" t="s">
        <v>125</v>
      </c>
    </row>
    <row r="231" s="13" customFormat="1">
      <c r="A231" s="13"/>
      <c r="B231" s="230"/>
      <c r="C231" s="231"/>
      <c r="D231" s="232" t="s">
        <v>135</v>
      </c>
      <c r="E231" s="233" t="s">
        <v>20</v>
      </c>
      <c r="F231" s="234" t="s">
        <v>347</v>
      </c>
      <c r="G231" s="231"/>
      <c r="H231" s="235">
        <v>2.8999999999999999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135</v>
      </c>
      <c r="AU231" s="241" t="s">
        <v>8</v>
      </c>
      <c r="AV231" s="13" t="s">
        <v>82</v>
      </c>
      <c r="AW231" s="13" t="s">
        <v>36</v>
      </c>
      <c r="AX231" s="13" t="s">
        <v>74</v>
      </c>
      <c r="AY231" s="241" t="s">
        <v>125</v>
      </c>
    </row>
    <row r="232" s="13" customFormat="1">
      <c r="A232" s="13"/>
      <c r="B232" s="230"/>
      <c r="C232" s="231"/>
      <c r="D232" s="232" t="s">
        <v>135</v>
      </c>
      <c r="E232" s="233" t="s">
        <v>20</v>
      </c>
      <c r="F232" s="234" t="s">
        <v>348</v>
      </c>
      <c r="G232" s="231"/>
      <c r="H232" s="235">
        <v>25.600000000000001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135</v>
      </c>
      <c r="AU232" s="241" t="s">
        <v>8</v>
      </c>
      <c r="AV232" s="13" t="s">
        <v>82</v>
      </c>
      <c r="AW232" s="13" t="s">
        <v>36</v>
      </c>
      <c r="AX232" s="13" t="s">
        <v>74</v>
      </c>
      <c r="AY232" s="241" t="s">
        <v>125</v>
      </c>
    </row>
    <row r="233" s="13" customFormat="1">
      <c r="A233" s="13"/>
      <c r="B233" s="230"/>
      <c r="C233" s="231"/>
      <c r="D233" s="232" t="s">
        <v>135</v>
      </c>
      <c r="E233" s="233" t="s">
        <v>20</v>
      </c>
      <c r="F233" s="234" t="s">
        <v>349</v>
      </c>
      <c r="G233" s="231"/>
      <c r="H233" s="235">
        <v>9.5999999999999996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135</v>
      </c>
      <c r="AU233" s="241" t="s">
        <v>8</v>
      </c>
      <c r="AV233" s="13" t="s">
        <v>82</v>
      </c>
      <c r="AW233" s="13" t="s">
        <v>36</v>
      </c>
      <c r="AX233" s="13" t="s">
        <v>74</v>
      </c>
      <c r="AY233" s="241" t="s">
        <v>125</v>
      </c>
    </row>
    <row r="234" s="13" customFormat="1">
      <c r="A234" s="13"/>
      <c r="B234" s="230"/>
      <c r="C234" s="231"/>
      <c r="D234" s="232" t="s">
        <v>135</v>
      </c>
      <c r="E234" s="233" t="s">
        <v>20</v>
      </c>
      <c r="F234" s="234" t="s">
        <v>350</v>
      </c>
      <c r="G234" s="231"/>
      <c r="H234" s="235">
        <v>25.600000000000001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135</v>
      </c>
      <c r="AU234" s="241" t="s">
        <v>8</v>
      </c>
      <c r="AV234" s="13" t="s">
        <v>82</v>
      </c>
      <c r="AW234" s="13" t="s">
        <v>36</v>
      </c>
      <c r="AX234" s="13" t="s">
        <v>74</v>
      </c>
      <c r="AY234" s="241" t="s">
        <v>125</v>
      </c>
    </row>
    <row r="235" s="13" customFormat="1">
      <c r="A235" s="13"/>
      <c r="B235" s="230"/>
      <c r="C235" s="231"/>
      <c r="D235" s="232" t="s">
        <v>135</v>
      </c>
      <c r="E235" s="233" t="s">
        <v>20</v>
      </c>
      <c r="F235" s="234" t="s">
        <v>351</v>
      </c>
      <c r="G235" s="231"/>
      <c r="H235" s="235">
        <v>25.600000000000001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135</v>
      </c>
      <c r="AU235" s="241" t="s">
        <v>8</v>
      </c>
      <c r="AV235" s="13" t="s">
        <v>82</v>
      </c>
      <c r="AW235" s="13" t="s">
        <v>36</v>
      </c>
      <c r="AX235" s="13" t="s">
        <v>74</v>
      </c>
      <c r="AY235" s="241" t="s">
        <v>125</v>
      </c>
    </row>
    <row r="236" s="13" customFormat="1">
      <c r="A236" s="13"/>
      <c r="B236" s="230"/>
      <c r="C236" s="231"/>
      <c r="D236" s="232" t="s">
        <v>135</v>
      </c>
      <c r="E236" s="233" t="s">
        <v>20</v>
      </c>
      <c r="F236" s="234" t="s">
        <v>352</v>
      </c>
      <c r="G236" s="231"/>
      <c r="H236" s="235">
        <v>25.600000000000001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135</v>
      </c>
      <c r="AU236" s="241" t="s">
        <v>8</v>
      </c>
      <c r="AV236" s="13" t="s">
        <v>82</v>
      </c>
      <c r="AW236" s="13" t="s">
        <v>36</v>
      </c>
      <c r="AX236" s="13" t="s">
        <v>74</v>
      </c>
      <c r="AY236" s="241" t="s">
        <v>125</v>
      </c>
    </row>
    <row r="237" s="13" customFormat="1">
      <c r="A237" s="13"/>
      <c r="B237" s="230"/>
      <c r="C237" s="231"/>
      <c r="D237" s="232" t="s">
        <v>135</v>
      </c>
      <c r="E237" s="233" t="s">
        <v>20</v>
      </c>
      <c r="F237" s="234" t="s">
        <v>353</v>
      </c>
      <c r="G237" s="231"/>
      <c r="H237" s="235">
        <v>25.600000000000001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135</v>
      </c>
      <c r="AU237" s="241" t="s">
        <v>8</v>
      </c>
      <c r="AV237" s="13" t="s">
        <v>82</v>
      </c>
      <c r="AW237" s="13" t="s">
        <v>36</v>
      </c>
      <c r="AX237" s="13" t="s">
        <v>74</v>
      </c>
      <c r="AY237" s="241" t="s">
        <v>125</v>
      </c>
    </row>
    <row r="238" s="13" customFormat="1">
      <c r="A238" s="13"/>
      <c r="B238" s="230"/>
      <c r="C238" s="231"/>
      <c r="D238" s="232" t="s">
        <v>135</v>
      </c>
      <c r="E238" s="233" t="s">
        <v>20</v>
      </c>
      <c r="F238" s="234" t="s">
        <v>354</v>
      </c>
      <c r="G238" s="231"/>
      <c r="H238" s="235">
        <v>25.600000000000001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135</v>
      </c>
      <c r="AU238" s="241" t="s">
        <v>8</v>
      </c>
      <c r="AV238" s="13" t="s">
        <v>82</v>
      </c>
      <c r="AW238" s="13" t="s">
        <v>36</v>
      </c>
      <c r="AX238" s="13" t="s">
        <v>74</v>
      </c>
      <c r="AY238" s="241" t="s">
        <v>125</v>
      </c>
    </row>
    <row r="239" s="13" customFormat="1">
      <c r="A239" s="13"/>
      <c r="B239" s="230"/>
      <c r="C239" s="231"/>
      <c r="D239" s="232" t="s">
        <v>135</v>
      </c>
      <c r="E239" s="233" t="s">
        <v>20</v>
      </c>
      <c r="F239" s="234" t="s">
        <v>355</v>
      </c>
      <c r="G239" s="231"/>
      <c r="H239" s="235">
        <v>25.600000000000001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135</v>
      </c>
      <c r="AU239" s="241" t="s">
        <v>8</v>
      </c>
      <c r="AV239" s="13" t="s">
        <v>82</v>
      </c>
      <c r="AW239" s="13" t="s">
        <v>36</v>
      </c>
      <c r="AX239" s="13" t="s">
        <v>74</v>
      </c>
      <c r="AY239" s="241" t="s">
        <v>125</v>
      </c>
    </row>
    <row r="240" s="13" customFormat="1">
      <c r="A240" s="13"/>
      <c r="B240" s="230"/>
      <c r="C240" s="231"/>
      <c r="D240" s="232" t="s">
        <v>135</v>
      </c>
      <c r="E240" s="233" t="s">
        <v>20</v>
      </c>
      <c r="F240" s="234" t="s">
        <v>356</v>
      </c>
      <c r="G240" s="231"/>
      <c r="H240" s="235">
        <v>25.600000000000001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135</v>
      </c>
      <c r="AU240" s="241" t="s">
        <v>8</v>
      </c>
      <c r="AV240" s="13" t="s">
        <v>82</v>
      </c>
      <c r="AW240" s="13" t="s">
        <v>36</v>
      </c>
      <c r="AX240" s="13" t="s">
        <v>74</v>
      </c>
      <c r="AY240" s="241" t="s">
        <v>125</v>
      </c>
    </row>
    <row r="241" s="13" customFormat="1">
      <c r="A241" s="13"/>
      <c r="B241" s="230"/>
      <c r="C241" s="231"/>
      <c r="D241" s="232" t="s">
        <v>135</v>
      </c>
      <c r="E241" s="233" t="s">
        <v>20</v>
      </c>
      <c r="F241" s="234" t="s">
        <v>357</v>
      </c>
      <c r="G241" s="231"/>
      <c r="H241" s="235">
        <v>2.8999999999999999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135</v>
      </c>
      <c r="AU241" s="241" t="s">
        <v>8</v>
      </c>
      <c r="AV241" s="13" t="s">
        <v>82</v>
      </c>
      <c r="AW241" s="13" t="s">
        <v>36</v>
      </c>
      <c r="AX241" s="13" t="s">
        <v>74</v>
      </c>
      <c r="AY241" s="241" t="s">
        <v>125</v>
      </c>
    </row>
    <row r="242" s="13" customFormat="1">
      <c r="A242" s="13"/>
      <c r="B242" s="230"/>
      <c r="C242" s="231"/>
      <c r="D242" s="232" t="s">
        <v>135</v>
      </c>
      <c r="E242" s="233" t="s">
        <v>20</v>
      </c>
      <c r="F242" s="234" t="s">
        <v>358</v>
      </c>
      <c r="G242" s="231"/>
      <c r="H242" s="235">
        <v>2.8999999999999999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135</v>
      </c>
      <c r="AU242" s="241" t="s">
        <v>8</v>
      </c>
      <c r="AV242" s="13" t="s">
        <v>82</v>
      </c>
      <c r="AW242" s="13" t="s">
        <v>36</v>
      </c>
      <c r="AX242" s="13" t="s">
        <v>74</v>
      </c>
      <c r="AY242" s="241" t="s">
        <v>125</v>
      </c>
    </row>
    <row r="243" s="13" customFormat="1">
      <c r="A243" s="13"/>
      <c r="B243" s="230"/>
      <c r="C243" s="231"/>
      <c r="D243" s="232" t="s">
        <v>135</v>
      </c>
      <c r="E243" s="233" t="s">
        <v>20</v>
      </c>
      <c r="F243" s="234" t="s">
        <v>359</v>
      </c>
      <c r="G243" s="231"/>
      <c r="H243" s="235">
        <v>2.8999999999999999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135</v>
      </c>
      <c r="AU243" s="241" t="s">
        <v>8</v>
      </c>
      <c r="AV243" s="13" t="s">
        <v>82</v>
      </c>
      <c r="AW243" s="13" t="s">
        <v>36</v>
      </c>
      <c r="AX243" s="13" t="s">
        <v>74</v>
      </c>
      <c r="AY243" s="241" t="s">
        <v>125</v>
      </c>
    </row>
    <row r="244" s="13" customFormat="1">
      <c r="A244" s="13"/>
      <c r="B244" s="230"/>
      <c r="C244" s="231"/>
      <c r="D244" s="232" t="s">
        <v>135</v>
      </c>
      <c r="E244" s="233" t="s">
        <v>20</v>
      </c>
      <c r="F244" s="234" t="s">
        <v>360</v>
      </c>
      <c r="G244" s="231"/>
      <c r="H244" s="235">
        <v>2.8999999999999999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135</v>
      </c>
      <c r="AU244" s="241" t="s">
        <v>8</v>
      </c>
      <c r="AV244" s="13" t="s">
        <v>82</v>
      </c>
      <c r="AW244" s="13" t="s">
        <v>36</v>
      </c>
      <c r="AX244" s="13" t="s">
        <v>74</v>
      </c>
      <c r="AY244" s="241" t="s">
        <v>125</v>
      </c>
    </row>
    <row r="245" s="13" customFormat="1">
      <c r="A245" s="13"/>
      <c r="B245" s="230"/>
      <c r="C245" s="231"/>
      <c r="D245" s="232" t="s">
        <v>135</v>
      </c>
      <c r="E245" s="233" t="s">
        <v>20</v>
      </c>
      <c r="F245" s="234" t="s">
        <v>361</v>
      </c>
      <c r="G245" s="231"/>
      <c r="H245" s="235">
        <v>2.8999999999999999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135</v>
      </c>
      <c r="AU245" s="241" t="s">
        <v>8</v>
      </c>
      <c r="AV245" s="13" t="s">
        <v>82</v>
      </c>
      <c r="AW245" s="13" t="s">
        <v>36</v>
      </c>
      <c r="AX245" s="13" t="s">
        <v>74</v>
      </c>
      <c r="AY245" s="241" t="s">
        <v>125</v>
      </c>
    </row>
    <row r="246" s="13" customFormat="1">
      <c r="A246" s="13"/>
      <c r="B246" s="230"/>
      <c r="C246" s="231"/>
      <c r="D246" s="232" t="s">
        <v>135</v>
      </c>
      <c r="E246" s="233" t="s">
        <v>20</v>
      </c>
      <c r="F246" s="234" t="s">
        <v>362</v>
      </c>
      <c r="G246" s="231"/>
      <c r="H246" s="235">
        <v>25.600000000000001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135</v>
      </c>
      <c r="AU246" s="241" t="s">
        <v>8</v>
      </c>
      <c r="AV246" s="13" t="s">
        <v>82</v>
      </c>
      <c r="AW246" s="13" t="s">
        <v>36</v>
      </c>
      <c r="AX246" s="13" t="s">
        <v>74</v>
      </c>
      <c r="AY246" s="241" t="s">
        <v>125</v>
      </c>
    </row>
    <row r="247" s="13" customFormat="1">
      <c r="A247" s="13"/>
      <c r="B247" s="230"/>
      <c r="C247" s="231"/>
      <c r="D247" s="232" t="s">
        <v>135</v>
      </c>
      <c r="E247" s="233" t="s">
        <v>20</v>
      </c>
      <c r="F247" s="234" t="s">
        <v>363</v>
      </c>
      <c r="G247" s="231"/>
      <c r="H247" s="235">
        <v>25.600000000000001</v>
      </c>
      <c r="I247" s="236"/>
      <c r="J247" s="231"/>
      <c r="K247" s="231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135</v>
      </c>
      <c r="AU247" s="241" t="s">
        <v>8</v>
      </c>
      <c r="AV247" s="13" t="s">
        <v>82</v>
      </c>
      <c r="AW247" s="13" t="s">
        <v>36</v>
      </c>
      <c r="AX247" s="13" t="s">
        <v>74</v>
      </c>
      <c r="AY247" s="241" t="s">
        <v>125</v>
      </c>
    </row>
    <row r="248" s="13" customFormat="1">
      <c r="A248" s="13"/>
      <c r="B248" s="230"/>
      <c r="C248" s="231"/>
      <c r="D248" s="232" t="s">
        <v>135</v>
      </c>
      <c r="E248" s="233" t="s">
        <v>20</v>
      </c>
      <c r="F248" s="234" t="s">
        <v>364</v>
      </c>
      <c r="G248" s="231"/>
      <c r="H248" s="235">
        <v>25.600000000000001</v>
      </c>
      <c r="I248" s="236"/>
      <c r="J248" s="231"/>
      <c r="K248" s="231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135</v>
      </c>
      <c r="AU248" s="241" t="s">
        <v>8</v>
      </c>
      <c r="AV248" s="13" t="s">
        <v>82</v>
      </c>
      <c r="AW248" s="13" t="s">
        <v>36</v>
      </c>
      <c r="AX248" s="13" t="s">
        <v>74</v>
      </c>
      <c r="AY248" s="241" t="s">
        <v>125</v>
      </c>
    </row>
    <row r="249" s="13" customFormat="1">
      <c r="A249" s="13"/>
      <c r="B249" s="230"/>
      <c r="C249" s="231"/>
      <c r="D249" s="232" t="s">
        <v>135</v>
      </c>
      <c r="E249" s="233" t="s">
        <v>20</v>
      </c>
      <c r="F249" s="234" t="s">
        <v>365</v>
      </c>
      <c r="G249" s="231"/>
      <c r="H249" s="235">
        <v>25.600000000000001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135</v>
      </c>
      <c r="AU249" s="241" t="s">
        <v>8</v>
      </c>
      <c r="AV249" s="13" t="s">
        <v>82</v>
      </c>
      <c r="AW249" s="13" t="s">
        <v>36</v>
      </c>
      <c r="AX249" s="13" t="s">
        <v>74</v>
      </c>
      <c r="AY249" s="241" t="s">
        <v>125</v>
      </c>
    </row>
    <row r="250" s="13" customFormat="1">
      <c r="A250" s="13"/>
      <c r="B250" s="230"/>
      <c r="C250" s="231"/>
      <c r="D250" s="232" t="s">
        <v>135</v>
      </c>
      <c r="E250" s="233" t="s">
        <v>20</v>
      </c>
      <c r="F250" s="234" t="s">
        <v>366</v>
      </c>
      <c r="G250" s="231"/>
      <c r="H250" s="235">
        <v>25.600000000000001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135</v>
      </c>
      <c r="AU250" s="241" t="s">
        <v>8</v>
      </c>
      <c r="AV250" s="13" t="s">
        <v>82</v>
      </c>
      <c r="AW250" s="13" t="s">
        <v>36</v>
      </c>
      <c r="AX250" s="13" t="s">
        <v>74</v>
      </c>
      <c r="AY250" s="241" t="s">
        <v>125</v>
      </c>
    </row>
    <row r="251" s="13" customFormat="1">
      <c r="A251" s="13"/>
      <c r="B251" s="230"/>
      <c r="C251" s="231"/>
      <c r="D251" s="232" t="s">
        <v>135</v>
      </c>
      <c r="E251" s="233" t="s">
        <v>20</v>
      </c>
      <c r="F251" s="234" t="s">
        <v>367</v>
      </c>
      <c r="G251" s="231"/>
      <c r="H251" s="235">
        <v>2.8999999999999999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135</v>
      </c>
      <c r="AU251" s="241" t="s">
        <v>8</v>
      </c>
      <c r="AV251" s="13" t="s">
        <v>82</v>
      </c>
      <c r="AW251" s="13" t="s">
        <v>36</v>
      </c>
      <c r="AX251" s="13" t="s">
        <v>74</v>
      </c>
      <c r="AY251" s="241" t="s">
        <v>125</v>
      </c>
    </row>
    <row r="252" s="13" customFormat="1">
      <c r="A252" s="13"/>
      <c r="B252" s="230"/>
      <c r="C252" s="231"/>
      <c r="D252" s="232" t="s">
        <v>135</v>
      </c>
      <c r="E252" s="233" t="s">
        <v>20</v>
      </c>
      <c r="F252" s="234" t="s">
        <v>368</v>
      </c>
      <c r="G252" s="231"/>
      <c r="H252" s="235">
        <v>2.8999999999999999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135</v>
      </c>
      <c r="AU252" s="241" t="s">
        <v>8</v>
      </c>
      <c r="AV252" s="13" t="s">
        <v>82</v>
      </c>
      <c r="AW252" s="13" t="s">
        <v>36</v>
      </c>
      <c r="AX252" s="13" t="s">
        <v>74</v>
      </c>
      <c r="AY252" s="241" t="s">
        <v>125</v>
      </c>
    </row>
    <row r="253" s="13" customFormat="1">
      <c r="A253" s="13"/>
      <c r="B253" s="230"/>
      <c r="C253" s="231"/>
      <c r="D253" s="232" t="s">
        <v>135</v>
      </c>
      <c r="E253" s="233" t="s">
        <v>20</v>
      </c>
      <c r="F253" s="234" t="s">
        <v>369</v>
      </c>
      <c r="G253" s="231"/>
      <c r="H253" s="235">
        <v>2.8999999999999999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135</v>
      </c>
      <c r="AU253" s="241" t="s">
        <v>8</v>
      </c>
      <c r="AV253" s="13" t="s">
        <v>82</v>
      </c>
      <c r="AW253" s="13" t="s">
        <v>36</v>
      </c>
      <c r="AX253" s="13" t="s">
        <v>74</v>
      </c>
      <c r="AY253" s="241" t="s">
        <v>125</v>
      </c>
    </row>
    <row r="254" s="13" customFormat="1">
      <c r="A254" s="13"/>
      <c r="B254" s="230"/>
      <c r="C254" s="231"/>
      <c r="D254" s="232" t="s">
        <v>135</v>
      </c>
      <c r="E254" s="233" t="s">
        <v>20</v>
      </c>
      <c r="F254" s="234" t="s">
        <v>370</v>
      </c>
      <c r="G254" s="231"/>
      <c r="H254" s="235">
        <v>2.8999999999999999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135</v>
      </c>
      <c r="AU254" s="241" t="s">
        <v>8</v>
      </c>
      <c r="AV254" s="13" t="s">
        <v>82</v>
      </c>
      <c r="AW254" s="13" t="s">
        <v>36</v>
      </c>
      <c r="AX254" s="13" t="s">
        <v>74</v>
      </c>
      <c r="AY254" s="241" t="s">
        <v>125</v>
      </c>
    </row>
    <row r="255" s="13" customFormat="1">
      <c r="A255" s="13"/>
      <c r="B255" s="230"/>
      <c r="C255" s="231"/>
      <c r="D255" s="232" t="s">
        <v>135</v>
      </c>
      <c r="E255" s="233" t="s">
        <v>20</v>
      </c>
      <c r="F255" s="234" t="s">
        <v>371</v>
      </c>
      <c r="G255" s="231"/>
      <c r="H255" s="235">
        <v>25.600000000000001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135</v>
      </c>
      <c r="AU255" s="241" t="s">
        <v>8</v>
      </c>
      <c r="AV255" s="13" t="s">
        <v>82</v>
      </c>
      <c r="AW255" s="13" t="s">
        <v>36</v>
      </c>
      <c r="AX255" s="13" t="s">
        <v>74</v>
      </c>
      <c r="AY255" s="241" t="s">
        <v>125</v>
      </c>
    </row>
    <row r="256" s="13" customFormat="1">
      <c r="A256" s="13"/>
      <c r="B256" s="230"/>
      <c r="C256" s="231"/>
      <c r="D256" s="232" t="s">
        <v>135</v>
      </c>
      <c r="E256" s="233" t="s">
        <v>20</v>
      </c>
      <c r="F256" s="234" t="s">
        <v>372</v>
      </c>
      <c r="G256" s="231"/>
      <c r="H256" s="235">
        <v>25.600000000000001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135</v>
      </c>
      <c r="AU256" s="241" t="s">
        <v>8</v>
      </c>
      <c r="AV256" s="13" t="s">
        <v>82</v>
      </c>
      <c r="AW256" s="13" t="s">
        <v>36</v>
      </c>
      <c r="AX256" s="13" t="s">
        <v>74</v>
      </c>
      <c r="AY256" s="241" t="s">
        <v>125</v>
      </c>
    </row>
    <row r="257" s="13" customFormat="1">
      <c r="A257" s="13"/>
      <c r="B257" s="230"/>
      <c r="C257" s="231"/>
      <c r="D257" s="232" t="s">
        <v>135</v>
      </c>
      <c r="E257" s="233" t="s">
        <v>20</v>
      </c>
      <c r="F257" s="234" t="s">
        <v>373</v>
      </c>
      <c r="G257" s="231"/>
      <c r="H257" s="235">
        <v>25.600000000000001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135</v>
      </c>
      <c r="AU257" s="241" t="s">
        <v>8</v>
      </c>
      <c r="AV257" s="13" t="s">
        <v>82</v>
      </c>
      <c r="AW257" s="13" t="s">
        <v>36</v>
      </c>
      <c r="AX257" s="13" t="s">
        <v>74</v>
      </c>
      <c r="AY257" s="241" t="s">
        <v>125</v>
      </c>
    </row>
    <row r="258" s="13" customFormat="1">
      <c r="A258" s="13"/>
      <c r="B258" s="230"/>
      <c r="C258" s="231"/>
      <c r="D258" s="232" t="s">
        <v>135</v>
      </c>
      <c r="E258" s="233" t="s">
        <v>20</v>
      </c>
      <c r="F258" s="234" t="s">
        <v>374</v>
      </c>
      <c r="G258" s="231"/>
      <c r="H258" s="235">
        <v>25.600000000000001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135</v>
      </c>
      <c r="AU258" s="241" t="s">
        <v>8</v>
      </c>
      <c r="AV258" s="13" t="s">
        <v>82</v>
      </c>
      <c r="AW258" s="13" t="s">
        <v>36</v>
      </c>
      <c r="AX258" s="13" t="s">
        <v>74</v>
      </c>
      <c r="AY258" s="241" t="s">
        <v>125</v>
      </c>
    </row>
    <row r="259" s="13" customFormat="1">
      <c r="A259" s="13"/>
      <c r="B259" s="230"/>
      <c r="C259" s="231"/>
      <c r="D259" s="232" t="s">
        <v>135</v>
      </c>
      <c r="E259" s="233" t="s">
        <v>20</v>
      </c>
      <c r="F259" s="234" t="s">
        <v>375</v>
      </c>
      <c r="G259" s="231"/>
      <c r="H259" s="235">
        <v>2.8999999999999999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135</v>
      </c>
      <c r="AU259" s="241" t="s">
        <v>8</v>
      </c>
      <c r="AV259" s="13" t="s">
        <v>82</v>
      </c>
      <c r="AW259" s="13" t="s">
        <v>36</v>
      </c>
      <c r="AX259" s="13" t="s">
        <v>74</v>
      </c>
      <c r="AY259" s="241" t="s">
        <v>125</v>
      </c>
    </row>
    <row r="260" s="13" customFormat="1">
      <c r="A260" s="13"/>
      <c r="B260" s="230"/>
      <c r="C260" s="231"/>
      <c r="D260" s="232" t="s">
        <v>135</v>
      </c>
      <c r="E260" s="233" t="s">
        <v>20</v>
      </c>
      <c r="F260" s="234" t="s">
        <v>376</v>
      </c>
      <c r="G260" s="231"/>
      <c r="H260" s="235">
        <v>25.600000000000001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135</v>
      </c>
      <c r="AU260" s="241" t="s">
        <v>8</v>
      </c>
      <c r="AV260" s="13" t="s">
        <v>82</v>
      </c>
      <c r="AW260" s="13" t="s">
        <v>36</v>
      </c>
      <c r="AX260" s="13" t="s">
        <v>74</v>
      </c>
      <c r="AY260" s="241" t="s">
        <v>125</v>
      </c>
    </row>
    <row r="261" s="13" customFormat="1">
      <c r="A261" s="13"/>
      <c r="B261" s="230"/>
      <c r="C261" s="231"/>
      <c r="D261" s="232" t="s">
        <v>135</v>
      </c>
      <c r="E261" s="233" t="s">
        <v>20</v>
      </c>
      <c r="F261" s="234" t="s">
        <v>377</v>
      </c>
      <c r="G261" s="231"/>
      <c r="H261" s="235">
        <v>2.8999999999999999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135</v>
      </c>
      <c r="AU261" s="241" t="s">
        <v>8</v>
      </c>
      <c r="AV261" s="13" t="s">
        <v>82</v>
      </c>
      <c r="AW261" s="13" t="s">
        <v>36</v>
      </c>
      <c r="AX261" s="13" t="s">
        <v>74</v>
      </c>
      <c r="AY261" s="241" t="s">
        <v>125</v>
      </c>
    </row>
    <row r="262" s="13" customFormat="1">
      <c r="A262" s="13"/>
      <c r="B262" s="230"/>
      <c r="C262" s="231"/>
      <c r="D262" s="232" t="s">
        <v>135</v>
      </c>
      <c r="E262" s="233" t="s">
        <v>20</v>
      </c>
      <c r="F262" s="234" t="s">
        <v>378</v>
      </c>
      <c r="G262" s="231"/>
      <c r="H262" s="235">
        <v>2.8999999999999999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135</v>
      </c>
      <c r="AU262" s="241" t="s">
        <v>8</v>
      </c>
      <c r="AV262" s="13" t="s">
        <v>82</v>
      </c>
      <c r="AW262" s="13" t="s">
        <v>36</v>
      </c>
      <c r="AX262" s="13" t="s">
        <v>74</v>
      </c>
      <c r="AY262" s="241" t="s">
        <v>125</v>
      </c>
    </row>
    <row r="263" s="15" customFormat="1">
      <c r="A263" s="15"/>
      <c r="B263" s="264"/>
      <c r="C263" s="265"/>
      <c r="D263" s="232" t="s">
        <v>135</v>
      </c>
      <c r="E263" s="266" t="s">
        <v>20</v>
      </c>
      <c r="F263" s="267" t="s">
        <v>262</v>
      </c>
      <c r="G263" s="265"/>
      <c r="H263" s="268">
        <v>1140.8</v>
      </c>
      <c r="I263" s="269"/>
      <c r="J263" s="265"/>
      <c r="K263" s="265"/>
      <c r="L263" s="270"/>
      <c r="M263" s="271"/>
      <c r="N263" s="272"/>
      <c r="O263" s="272"/>
      <c r="P263" s="272"/>
      <c r="Q263" s="272"/>
      <c r="R263" s="272"/>
      <c r="S263" s="272"/>
      <c r="T263" s="27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4" t="s">
        <v>135</v>
      </c>
      <c r="AU263" s="274" t="s">
        <v>8</v>
      </c>
      <c r="AV263" s="15" t="s">
        <v>131</v>
      </c>
      <c r="AW263" s="15" t="s">
        <v>36</v>
      </c>
      <c r="AX263" s="15" t="s">
        <v>8</v>
      </c>
      <c r="AY263" s="274" t="s">
        <v>125</v>
      </c>
    </row>
    <row r="264" s="2" customFormat="1" ht="24.15" customHeight="1">
      <c r="A264" s="40"/>
      <c r="B264" s="41"/>
      <c r="C264" s="212" t="s">
        <v>379</v>
      </c>
      <c r="D264" s="212" t="s">
        <v>126</v>
      </c>
      <c r="E264" s="213" t="s">
        <v>380</v>
      </c>
      <c r="F264" s="214" t="s">
        <v>381</v>
      </c>
      <c r="G264" s="215" t="s">
        <v>129</v>
      </c>
      <c r="H264" s="216">
        <v>25.600000000000001</v>
      </c>
      <c r="I264" s="217"/>
      <c r="J264" s="218">
        <f>ROUND(I264*H264,0)</f>
        <v>0</v>
      </c>
      <c r="K264" s="214" t="s">
        <v>130</v>
      </c>
      <c r="L264" s="46"/>
      <c r="M264" s="219" t="s">
        <v>20</v>
      </c>
      <c r="N264" s="220" t="s">
        <v>45</v>
      </c>
      <c r="O264" s="86"/>
      <c r="P264" s="221">
        <f>O264*H264</f>
        <v>0</v>
      </c>
      <c r="Q264" s="221">
        <v>0.0023971499999999998</v>
      </c>
      <c r="R264" s="221">
        <f>Q264*H264</f>
        <v>0.061367039999999998</v>
      </c>
      <c r="S264" s="221">
        <v>0</v>
      </c>
      <c r="T264" s="222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3" t="s">
        <v>219</v>
      </c>
      <c r="AT264" s="223" t="s">
        <v>126</v>
      </c>
      <c r="AU264" s="223" t="s">
        <v>8</v>
      </c>
      <c r="AY264" s="19" t="s">
        <v>125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9" t="s">
        <v>8</v>
      </c>
      <c r="BK264" s="224">
        <f>ROUND(I264*H264,0)</f>
        <v>0</v>
      </c>
      <c r="BL264" s="19" t="s">
        <v>219</v>
      </c>
      <c r="BM264" s="223" t="s">
        <v>382</v>
      </c>
    </row>
    <row r="265" s="2" customFormat="1">
      <c r="A265" s="40"/>
      <c r="B265" s="41"/>
      <c r="C265" s="42"/>
      <c r="D265" s="225" t="s">
        <v>133</v>
      </c>
      <c r="E265" s="42"/>
      <c r="F265" s="226" t="s">
        <v>383</v>
      </c>
      <c r="G265" s="42"/>
      <c r="H265" s="42"/>
      <c r="I265" s="227"/>
      <c r="J265" s="42"/>
      <c r="K265" s="42"/>
      <c r="L265" s="46"/>
      <c r="M265" s="228"/>
      <c r="N265" s="229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133</v>
      </c>
      <c r="AU265" s="19" t="s">
        <v>8</v>
      </c>
    </row>
    <row r="266" s="13" customFormat="1">
      <c r="A266" s="13"/>
      <c r="B266" s="230"/>
      <c r="C266" s="231"/>
      <c r="D266" s="232" t="s">
        <v>135</v>
      </c>
      <c r="E266" s="233" t="s">
        <v>20</v>
      </c>
      <c r="F266" s="234" t="s">
        <v>384</v>
      </c>
      <c r="G266" s="231"/>
      <c r="H266" s="235">
        <v>25.600000000000001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135</v>
      </c>
      <c r="AU266" s="241" t="s">
        <v>8</v>
      </c>
      <c r="AV266" s="13" t="s">
        <v>82</v>
      </c>
      <c r="AW266" s="13" t="s">
        <v>36</v>
      </c>
      <c r="AX266" s="13" t="s">
        <v>74</v>
      </c>
      <c r="AY266" s="241" t="s">
        <v>125</v>
      </c>
    </row>
    <row r="267" s="13" customFormat="1">
      <c r="A267" s="13"/>
      <c r="B267" s="230"/>
      <c r="C267" s="231"/>
      <c r="D267" s="232" t="s">
        <v>135</v>
      </c>
      <c r="E267" s="233" t="s">
        <v>20</v>
      </c>
      <c r="F267" s="234" t="s">
        <v>385</v>
      </c>
      <c r="G267" s="231"/>
      <c r="H267" s="235">
        <v>25.600000000000001</v>
      </c>
      <c r="I267" s="236"/>
      <c r="J267" s="231"/>
      <c r="K267" s="231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135</v>
      </c>
      <c r="AU267" s="241" t="s">
        <v>8</v>
      </c>
      <c r="AV267" s="13" t="s">
        <v>82</v>
      </c>
      <c r="AW267" s="13" t="s">
        <v>36</v>
      </c>
      <c r="AX267" s="13" t="s">
        <v>74</v>
      </c>
      <c r="AY267" s="241" t="s">
        <v>125</v>
      </c>
    </row>
    <row r="268" s="13" customFormat="1">
      <c r="A268" s="13"/>
      <c r="B268" s="230"/>
      <c r="C268" s="231"/>
      <c r="D268" s="232" t="s">
        <v>135</v>
      </c>
      <c r="E268" s="233" t="s">
        <v>20</v>
      </c>
      <c r="F268" s="234" t="s">
        <v>386</v>
      </c>
      <c r="G268" s="231"/>
      <c r="H268" s="235">
        <v>16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135</v>
      </c>
      <c r="AU268" s="241" t="s">
        <v>8</v>
      </c>
      <c r="AV268" s="13" t="s">
        <v>82</v>
      </c>
      <c r="AW268" s="13" t="s">
        <v>36</v>
      </c>
      <c r="AX268" s="13" t="s">
        <v>74</v>
      </c>
      <c r="AY268" s="241" t="s">
        <v>125</v>
      </c>
    </row>
    <row r="269" s="13" customFormat="1">
      <c r="A269" s="13"/>
      <c r="B269" s="230"/>
      <c r="C269" s="231"/>
      <c r="D269" s="232" t="s">
        <v>135</v>
      </c>
      <c r="E269" s="233" t="s">
        <v>20</v>
      </c>
      <c r="F269" s="234" t="s">
        <v>387</v>
      </c>
      <c r="G269" s="231"/>
      <c r="H269" s="235">
        <v>25.600000000000001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135</v>
      </c>
      <c r="AU269" s="241" t="s">
        <v>8</v>
      </c>
      <c r="AV269" s="13" t="s">
        <v>82</v>
      </c>
      <c r="AW269" s="13" t="s">
        <v>36</v>
      </c>
      <c r="AX269" s="13" t="s">
        <v>74</v>
      </c>
      <c r="AY269" s="241" t="s">
        <v>125</v>
      </c>
    </row>
    <row r="270" s="13" customFormat="1">
      <c r="A270" s="13"/>
      <c r="B270" s="230"/>
      <c r="C270" s="231"/>
      <c r="D270" s="232" t="s">
        <v>135</v>
      </c>
      <c r="E270" s="233" t="s">
        <v>20</v>
      </c>
      <c r="F270" s="234" t="s">
        <v>388</v>
      </c>
      <c r="G270" s="231"/>
      <c r="H270" s="235">
        <v>25.600000000000001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135</v>
      </c>
      <c r="AU270" s="241" t="s">
        <v>8</v>
      </c>
      <c r="AV270" s="13" t="s">
        <v>82</v>
      </c>
      <c r="AW270" s="13" t="s">
        <v>36</v>
      </c>
      <c r="AX270" s="13" t="s">
        <v>74</v>
      </c>
      <c r="AY270" s="241" t="s">
        <v>125</v>
      </c>
    </row>
    <row r="271" s="13" customFormat="1">
      <c r="A271" s="13"/>
      <c r="B271" s="230"/>
      <c r="C271" s="231"/>
      <c r="D271" s="232" t="s">
        <v>135</v>
      </c>
      <c r="E271" s="233" t="s">
        <v>20</v>
      </c>
      <c r="F271" s="234" t="s">
        <v>389</v>
      </c>
      <c r="G271" s="231"/>
      <c r="H271" s="235">
        <v>25.600000000000001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135</v>
      </c>
      <c r="AU271" s="241" t="s">
        <v>8</v>
      </c>
      <c r="AV271" s="13" t="s">
        <v>82</v>
      </c>
      <c r="AW271" s="13" t="s">
        <v>36</v>
      </c>
      <c r="AX271" s="13" t="s">
        <v>8</v>
      </c>
      <c r="AY271" s="241" t="s">
        <v>125</v>
      </c>
    </row>
    <row r="272" s="2" customFormat="1" ht="24.15" customHeight="1">
      <c r="A272" s="40"/>
      <c r="B272" s="41"/>
      <c r="C272" s="212" t="s">
        <v>390</v>
      </c>
      <c r="D272" s="212" t="s">
        <v>126</v>
      </c>
      <c r="E272" s="213" t="s">
        <v>391</v>
      </c>
      <c r="F272" s="214" t="s">
        <v>392</v>
      </c>
      <c r="G272" s="215" t="s">
        <v>129</v>
      </c>
      <c r="H272" s="216">
        <v>1295.8699999999999</v>
      </c>
      <c r="I272" s="217"/>
      <c r="J272" s="218">
        <f>ROUND(I272*H272,0)</f>
        <v>0</v>
      </c>
      <c r="K272" s="214" t="s">
        <v>130</v>
      </c>
      <c r="L272" s="46"/>
      <c r="M272" s="219" t="s">
        <v>20</v>
      </c>
      <c r="N272" s="220" t="s">
        <v>45</v>
      </c>
      <c r="O272" s="86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3" t="s">
        <v>219</v>
      </c>
      <c r="AT272" s="223" t="s">
        <v>126</v>
      </c>
      <c r="AU272" s="223" t="s">
        <v>8</v>
      </c>
      <c r="AY272" s="19" t="s">
        <v>125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9" t="s">
        <v>8</v>
      </c>
      <c r="BK272" s="224">
        <f>ROUND(I272*H272,0)</f>
        <v>0</v>
      </c>
      <c r="BL272" s="19" t="s">
        <v>219</v>
      </c>
      <c r="BM272" s="223" t="s">
        <v>393</v>
      </c>
    </row>
    <row r="273" s="2" customFormat="1">
      <c r="A273" s="40"/>
      <c r="B273" s="41"/>
      <c r="C273" s="42"/>
      <c r="D273" s="225" t="s">
        <v>133</v>
      </c>
      <c r="E273" s="42"/>
      <c r="F273" s="226" t="s">
        <v>394</v>
      </c>
      <c r="G273" s="42"/>
      <c r="H273" s="42"/>
      <c r="I273" s="227"/>
      <c r="J273" s="42"/>
      <c r="K273" s="42"/>
      <c r="L273" s="46"/>
      <c r="M273" s="228"/>
      <c r="N273" s="229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133</v>
      </c>
      <c r="AU273" s="19" t="s">
        <v>8</v>
      </c>
    </row>
    <row r="274" s="13" customFormat="1">
      <c r="A274" s="13"/>
      <c r="B274" s="230"/>
      <c r="C274" s="231"/>
      <c r="D274" s="232" t="s">
        <v>135</v>
      </c>
      <c r="E274" s="233" t="s">
        <v>20</v>
      </c>
      <c r="F274" s="234" t="s">
        <v>395</v>
      </c>
      <c r="G274" s="231"/>
      <c r="H274" s="235">
        <v>1295.8699999999999</v>
      </c>
      <c r="I274" s="236"/>
      <c r="J274" s="231"/>
      <c r="K274" s="231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135</v>
      </c>
      <c r="AU274" s="241" t="s">
        <v>8</v>
      </c>
      <c r="AV274" s="13" t="s">
        <v>82</v>
      </c>
      <c r="AW274" s="13" t="s">
        <v>36</v>
      </c>
      <c r="AX274" s="13" t="s">
        <v>8</v>
      </c>
      <c r="AY274" s="241" t="s">
        <v>125</v>
      </c>
    </row>
    <row r="275" s="2" customFormat="1" ht="24.15" customHeight="1">
      <c r="A275" s="40"/>
      <c r="B275" s="41"/>
      <c r="C275" s="212" t="s">
        <v>396</v>
      </c>
      <c r="D275" s="212" t="s">
        <v>126</v>
      </c>
      <c r="E275" s="213" t="s">
        <v>397</v>
      </c>
      <c r="F275" s="214" t="s">
        <v>398</v>
      </c>
      <c r="G275" s="215" t="s">
        <v>129</v>
      </c>
      <c r="H275" s="216">
        <v>268.30000000000001</v>
      </c>
      <c r="I275" s="217"/>
      <c r="J275" s="218">
        <f>ROUND(I275*H275,0)</f>
        <v>0</v>
      </c>
      <c r="K275" s="214" t="s">
        <v>130</v>
      </c>
      <c r="L275" s="46"/>
      <c r="M275" s="219" t="s">
        <v>20</v>
      </c>
      <c r="N275" s="220" t="s">
        <v>45</v>
      </c>
      <c r="O275" s="86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3" t="s">
        <v>219</v>
      </c>
      <c r="AT275" s="223" t="s">
        <v>126</v>
      </c>
      <c r="AU275" s="223" t="s">
        <v>8</v>
      </c>
      <c r="AY275" s="19" t="s">
        <v>125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9" t="s">
        <v>8</v>
      </c>
      <c r="BK275" s="224">
        <f>ROUND(I275*H275,0)</f>
        <v>0</v>
      </c>
      <c r="BL275" s="19" t="s">
        <v>219</v>
      </c>
      <c r="BM275" s="223" t="s">
        <v>399</v>
      </c>
    </row>
    <row r="276" s="2" customFormat="1">
      <c r="A276" s="40"/>
      <c r="B276" s="41"/>
      <c r="C276" s="42"/>
      <c r="D276" s="225" t="s">
        <v>133</v>
      </c>
      <c r="E276" s="42"/>
      <c r="F276" s="226" t="s">
        <v>400</v>
      </c>
      <c r="G276" s="42"/>
      <c r="H276" s="42"/>
      <c r="I276" s="227"/>
      <c r="J276" s="42"/>
      <c r="K276" s="42"/>
      <c r="L276" s="46"/>
      <c r="M276" s="228"/>
      <c r="N276" s="229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133</v>
      </c>
      <c r="AU276" s="19" t="s">
        <v>8</v>
      </c>
    </row>
    <row r="277" s="13" customFormat="1">
      <c r="A277" s="13"/>
      <c r="B277" s="230"/>
      <c r="C277" s="231"/>
      <c r="D277" s="232" t="s">
        <v>135</v>
      </c>
      <c r="E277" s="233" t="s">
        <v>20</v>
      </c>
      <c r="F277" s="234" t="s">
        <v>401</v>
      </c>
      <c r="G277" s="231"/>
      <c r="H277" s="235">
        <v>268.30000000000001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135</v>
      </c>
      <c r="AU277" s="241" t="s">
        <v>8</v>
      </c>
      <c r="AV277" s="13" t="s">
        <v>82</v>
      </c>
      <c r="AW277" s="13" t="s">
        <v>36</v>
      </c>
      <c r="AX277" s="13" t="s">
        <v>8</v>
      </c>
      <c r="AY277" s="241" t="s">
        <v>125</v>
      </c>
    </row>
    <row r="278" s="2" customFormat="1" ht="16.5" customHeight="1">
      <c r="A278" s="40"/>
      <c r="B278" s="41"/>
      <c r="C278" s="212" t="s">
        <v>402</v>
      </c>
      <c r="D278" s="212" t="s">
        <v>126</v>
      </c>
      <c r="E278" s="213" t="s">
        <v>403</v>
      </c>
      <c r="F278" s="214" t="s">
        <v>404</v>
      </c>
      <c r="G278" s="215" t="s">
        <v>129</v>
      </c>
      <c r="H278" s="216">
        <v>87.799999999999997</v>
      </c>
      <c r="I278" s="217"/>
      <c r="J278" s="218">
        <f>ROUND(I278*H278,0)</f>
        <v>0</v>
      </c>
      <c r="K278" s="214" t="s">
        <v>130</v>
      </c>
      <c r="L278" s="46"/>
      <c r="M278" s="219" t="s">
        <v>20</v>
      </c>
      <c r="N278" s="220" t="s">
        <v>45</v>
      </c>
      <c r="O278" s="86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3" t="s">
        <v>219</v>
      </c>
      <c r="AT278" s="223" t="s">
        <v>126</v>
      </c>
      <c r="AU278" s="223" t="s">
        <v>8</v>
      </c>
      <c r="AY278" s="19" t="s">
        <v>125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9" t="s">
        <v>8</v>
      </c>
      <c r="BK278" s="224">
        <f>ROUND(I278*H278,0)</f>
        <v>0</v>
      </c>
      <c r="BL278" s="19" t="s">
        <v>219</v>
      </c>
      <c r="BM278" s="223" t="s">
        <v>405</v>
      </c>
    </row>
    <row r="279" s="2" customFormat="1">
      <c r="A279" s="40"/>
      <c r="B279" s="41"/>
      <c r="C279" s="42"/>
      <c r="D279" s="225" t="s">
        <v>133</v>
      </c>
      <c r="E279" s="42"/>
      <c r="F279" s="226" t="s">
        <v>406</v>
      </c>
      <c r="G279" s="42"/>
      <c r="H279" s="42"/>
      <c r="I279" s="227"/>
      <c r="J279" s="42"/>
      <c r="K279" s="42"/>
      <c r="L279" s="46"/>
      <c r="M279" s="228"/>
      <c r="N279" s="229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133</v>
      </c>
      <c r="AU279" s="19" t="s">
        <v>8</v>
      </c>
    </row>
    <row r="280" s="14" customFormat="1">
      <c r="A280" s="14"/>
      <c r="B280" s="254"/>
      <c r="C280" s="255"/>
      <c r="D280" s="232" t="s">
        <v>135</v>
      </c>
      <c r="E280" s="256" t="s">
        <v>20</v>
      </c>
      <c r="F280" s="257" t="s">
        <v>407</v>
      </c>
      <c r="G280" s="255"/>
      <c r="H280" s="256" t="s">
        <v>20</v>
      </c>
      <c r="I280" s="258"/>
      <c r="J280" s="255"/>
      <c r="K280" s="255"/>
      <c r="L280" s="259"/>
      <c r="M280" s="260"/>
      <c r="N280" s="261"/>
      <c r="O280" s="261"/>
      <c r="P280" s="261"/>
      <c r="Q280" s="261"/>
      <c r="R280" s="261"/>
      <c r="S280" s="261"/>
      <c r="T280" s="26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3" t="s">
        <v>135</v>
      </c>
      <c r="AU280" s="263" t="s">
        <v>8</v>
      </c>
      <c r="AV280" s="14" t="s">
        <v>8</v>
      </c>
      <c r="AW280" s="14" t="s">
        <v>36</v>
      </c>
      <c r="AX280" s="14" t="s">
        <v>74</v>
      </c>
      <c r="AY280" s="263" t="s">
        <v>125</v>
      </c>
    </row>
    <row r="281" s="14" customFormat="1">
      <c r="A281" s="14"/>
      <c r="B281" s="254"/>
      <c r="C281" s="255"/>
      <c r="D281" s="232" t="s">
        <v>135</v>
      </c>
      <c r="E281" s="256" t="s">
        <v>20</v>
      </c>
      <c r="F281" s="257" t="s">
        <v>247</v>
      </c>
      <c r="G281" s="255"/>
      <c r="H281" s="256" t="s">
        <v>20</v>
      </c>
      <c r="I281" s="258"/>
      <c r="J281" s="255"/>
      <c r="K281" s="255"/>
      <c r="L281" s="259"/>
      <c r="M281" s="260"/>
      <c r="N281" s="261"/>
      <c r="O281" s="261"/>
      <c r="P281" s="261"/>
      <c r="Q281" s="261"/>
      <c r="R281" s="261"/>
      <c r="S281" s="261"/>
      <c r="T281" s="26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3" t="s">
        <v>135</v>
      </c>
      <c r="AU281" s="263" t="s">
        <v>8</v>
      </c>
      <c r="AV281" s="14" t="s">
        <v>8</v>
      </c>
      <c r="AW281" s="14" t="s">
        <v>36</v>
      </c>
      <c r="AX281" s="14" t="s">
        <v>74</v>
      </c>
      <c r="AY281" s="263" t="s">
        <v>125</v>
      </c>
    </row>
    <row r="282" s="13" customFormat="1">
      <c r="A282" s="13"/>
      <c r="B282" s="230"/>
      <c r="C282" s="231"/>
      <c r="D282" s="232" t="s">
        <v>135</v>
      </c>
      <c r="E282" s="233" t="s">
        <v>20</v>
      </c>
      <c r="F282" s="234" t="s">
        <v>248</v>
      </c>
      <c r="G282" s="231"/>
      <c r="H282" s="235">
        <v>12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135</v>
      </c>
      <c r="AU282" s="241" t="s">
        <v>8</v>
      </c>
      <c r="AV282" s="13" t="s">
        <v>82</v>
      </c>
      <c r="AW282" s="13" t="s">
        <v>36</v>
      </c>
      <c r="AX282" s="13" t="s">
        <v>74</v>
      </c>
      <c r="AY282" s="241" t="s">
        <v>125</v>
      </c>
    </row>
    <row r="283" s="14" customFormat="1">
      <c r="A283" s="14"/>
      <c r="B283" s="254"/>
      <c r="C283" s="255"/>
      <c r="D283" s="232" t="s">
        <v>135</v>
      </c>
      <c r="E283" s="256" t="s">
        <v>20</v>
      </c>
      <c r="F283" s="257" t="s">
        <v>249</v>
      </c>
      <c r="G283" s="255"/>
      <c r="H283" s="256" t="s">
        <v>20</v>
      </c>
      <c r="I283" s="258"/>
      <c r="J283" s="255"/>
      <c r="K283" s="255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135</v>
      </c>
      <c r="AU283" s="263" t="s">
        <v>8</v>
      </c>
      <c r="AV283" s="14" t="s">
        <v>8</v>
      </c>
      <c r="AW283" s="14" t="s">
        <v>36</v>
      </c>
      <c r="AX283" s="14" t="s">
        <v>74</v>
      </c>
      <c r="AY283" s="263" t="s">
        <v>125</v>
      </c>
    </row>
    <row r="284" s="13" customFormat="1">
      <c r="A284" s="13"/>
      <c r="B284" s="230"/>
      <c r="C284" s="231"/>
      <c r="D284" s="232" t="s">
        <v>135</v>
      </c>
      <c r="E284" s="233" t="s">
        <v>20</v>
      </c>
      <c r="F284" s="234" t="s">
        <v>250</v>
      </c>
      <c r="G284" s="231"/>
      <c r="H284" s="235">
        <v>6.5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135</v>
      </c>
      <c r="AU284" s="241" t="s">
        <v>8</v>
      </c>
      <c r="AV284" s="13" t="s">
        <v>82</v>
      </c>
      <c r="AW284" s="13" t="s">
        <v>36</v>
      </c>
      <c r="AX284" s="13" t="s">
        <v>74</v>
      </c>
      <c r="AY284" s="241" t="s">
        <v>125</v>
      </c>
    </row>
    <row r="285" s="14" customFormat="1">
      <c r="A285" s="14"/>
      <c r="B285" s="254"/>
      <c r="C285" s="255"/>
      <c r="D285" s="232" t="s">
        <v>135</v>
      </c>
      <c r="E285" s="256" t="s">
        <v>20</v>
      </c>
      <c r="F285" s="257" t="s">
        <v>251</v>
      </c>
      <c r="G285" s="255"/>
      <c r="H285" s="256" t="s">
        <v>20</v>
      </c>
      <c r="I285" s="258"/>
      <c r="J285" s="255"/>
      <c r="K285" s="255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135</v>
      </c>
      <c r="AU285" s="263" t="s">
        <v>8</v>
      </c>
      <c r="AV285" s="14" t="s">
        <v>8</v>
      </c>
      <c r="AW285" s="14" t="s">
        <v>36</v>
      </c>
      <c r="AX285" s="14" t="s">
        <v>74</v>
      </c>
      <c r="AY285" s="263" t="s">
        <v>125</v>
      </c>
    </row>
    <row r="286" s="13" customFormat="1">
      <c r="A286" s="13"/>
      <c r="B286" s="230"/>
      <c r="C286" s="231"/>
      <c r="D286" s="232" t="s">
        <v>135</v>
      </c>
      <c r="E286" s="233" t="s">
        <v>20</v>
      </c>
      <c r="F286" s="234" t="s">
        <v>252</v>
      </c>
      <c r="G286" s="231"/>
      <c r="H286" s="235">
        <v>11.800000000000001</v>
      </c>
      <c r="I286" s="236"/>
      <c r="J286" s="231"/>
      <c r="K286" s="231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135</v>
      </c>
      <c r="AU286" s="241" t="s">
        <v>8</v>
      </c>
      <c r="AV286" s="13" t="s">
        <v>82</v>
      </c>
      <c r="AW286" s="13" t="s">
        <v>36</v>
      </c>
      <c r="AX286" s="13" t="s">
        <v>74</v>
      </c>
      <c r="AY286" s="241" t="s">
        <v>125</v>
      </c>
    </row>
    <row r="287" s="14" customFormat="1">
      <c r="A287" s="14"/>
      <c r="B287" s="254"/>
      <c r="C287" s="255"/>
      <c r="D287" s="232" t="s">
        <v>135</v>
      </c>
      <c r="E287" s="256" t="s">
        <v>20</v>
      </c>
      <c r="F287" s="257" t="s">
        <v>253</v>
      </c>
      <c r="G287" s="255"/>
      <c r="H287" s="256" t="s">
        <v>20</v>
      </c>
      <c r="I287" s="258"/>
      <c r="J287" s="255"/>
      <c r="K287" s="255"/>
      <c r="L287" s="259"/>
      <c r="M287" s="260"/>
      <c r="N287" s="261"/>
      <c r="O287" s="261"/>
      <c r="P287" s="261"/>
      <c r="Q287" s="261"/>
      <c r="R287" s="261"/>
      <c r="S287" s="261"/>
      <c r="T287" s="26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3" t="s">
        <v>135</v>
      </c>
      <c r="AU287" s="263" t="s">
        <v>8</v>
      </c>
      <c r="AV287" s="14" t="s">
        <v>8</v>
      </c>
      <c r="AW287" s="14" t="s">
        <v>36</v>
      </c>
      <c r="AX287" s="14" t="s">
        <v>74</v>
      </c>
      <c r="AY287" s="263" t="s">
        <v>125</v>
      </c>
    </row>
    <row r="288" s="13" customFormat="1">
      <c r="A288" s="13"/>
      <c r="B288" s="230"/>
      <c r="C288" s="231"/>
      <c r="D288" s="232" t="s">
        <v>135</v>
      </c>
      <c r="E288" s="233" t="s">
        <v>20</v>
      </c>
      <c r="F288" s="234" t="s">
        <v>254</v>
      </c>
      <c r="G288" s="231"/>
      <c r="H288" s="235">
        <v>11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135</v>
      </c>
      <c r="AU288" s="241" t="s">
        <v>8</v>
      </c>
      <c r="AV288" s="13" t="s">
        <v>82</v>
      </c>
      <c r="AW288" s="13" t="s">
        <v>36</v>
      </c>
      <c r="AX288" s="13" t="s">
        <v>74</v>
      </c>
      <c r="AY288" s="241" t="s">
        <v>125</v>
      </c>
    </row>
    <row r="289" s="14" customFormat="1">
      <c r="A289" s="14"/>
      <c r="B289" s="254"/>
      <c r="C289" s="255"/>
      <c r="D289" s="232" t="s">
        <v>135</v>
      </c>
      <c r="E289" s="256" t="s">
        <v>20</v>
      </c>
      <c r="F289" s="257" t="s">
        <v>255</v>
      </c>
      <c r="G289" s="255"/>
      <c r="H289" s="256" t="s">
        <v>20</v>
      </c>
      <c r="I289" s="258"/>
      <c r="J289" s="255"/>
      <c r="K289" s="255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135</v>
      </c>
      <c r="AU289" s="263" t="s">
        <v>8</v>
      </c>
      <c r="AV289" s="14" t="s">
        <v>8</v>
      </c>
      <c r="AW289" s="14" t="s">
        <v>36</v>
      </c>
      <c r="AX289" s="14" t="s">
        <v>74</v>
      </c>
      <c r="AY289" s="263" t="s">
        <v>125</v>
      </c>
    </row>
    <row r="290" s="13" customFormat="1">
      <c r="A290" s="13"/>
      <c r="B290" s="230"/>
      <c r="C290" s="231"/>
      <c r="D290" s="232" t="s">
        <v>135</v>
      </c>
      <c r="E290" s="233" t="s">
        <v>20</v>
      </c>
      <c r="F290" s="234" t="s">
        <v>256</v>
      </c>
      <c r="G290" s="231"/>
      <c r="H290" s="235">
        <v>7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135</v>
      </c>
      <c r="AU290" s="241" t="s">
        <v>8</v>
      </c>
      <c r="AV290" s="13" t="s">
        <v>82</v>
      </c>
      <c r="AW290" s="13" t="s">
        <v>36</v>
      </c>
      <c r="AX290" s="13" t="s">
        <v>74</v>
      </c>
      <c r="AY290" s="241" t="s">
        <v>125</v>
      </c>
    </row>
    <row r="291" s="14" customFormat="1">
      <c r="A291" s="14"/>
      <c r="B291" s="254"/>
      <c r="C291" s="255"/>
      <c r="D291" s="232" t="s">
        <v>135</v>
      </c>
      <c r="E291" s="256" t="s">
        <v>20</v>
      </c>
      <c r="F291" s="257" t="s">
        <v>257</v>
      </c>
      <c r="G291" s="255"/>
      <c r="H291" s="256" t="s">
        <v>20</v>
      </c>
      <c r="I291" s="258"/>
      <c r="J291" s="255"/>
      <c r="K291" s="255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135</v>
      </c>
      <c r="AU291" s="263" t="s">
        <v>8</v>
      </c>
      <c r="AV291" s="14" t="s">
        <v>8</v>
      </c>
      <c r="AW291" s="14" t="s">
        <v>36</v>
      </c>
      <c r="AX291" s="14" t="s">
        <v>74</v>
      </c>
      <c r="AY291" s="263" t="s">
        <v>125</v>
      </c>
    </row>
    <row r="292" s="13" customFormat="1">
      <c r="A292" s="13"/>
      <c r="B292" s="230"/>
      <c r="C292" s="231"/>
      <c r="D292" s="232" t="s">
        <v>135</v>
      </c>
      <c r="E292" s="233" t="s">
        <v>20</v>
      </c>
      <c r="F292" s="234" t="s">
        <v>258</v>
      </c>
      <c r="G292" s="231"/>
      <c r="H292" s="235">
        <v>15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135</v>
      </c>
      <c r="AU292" s="241" t="s">
        <v>8</v>
      </c>
      <c r="AV292" s="13" t="s">
        <v>82</v>
      </c>
      <c r="AW292" s="13" t="s">
        <v>36</v>
      </c>
      <c r="AX292" s="13" t="s">
        <v>74</v>
      </c>
      <c r="AY292" s="241" t="s">
        <v>125</v>
      </c>
    </row>
    <row r="293" s="14" customFormat="1">
      <c r="A293" s="14"/>
      <c r="B293" s="254"/>
      <c r="C293" s="255"/>
      <c r="D293" s="232" t="s">
        <v>135</v>
      </c>
      <c r="E293" s="256" t="s">
        <v>20</v>
      </c>
      <c r="F293" s="257" t="s">
        <v>259</v>
      </c>
      <c r="G293" s="255"/>
      <c r="H293" s="256" t="s">
        <v>20</v>
      </c>
      <c r="I293" s="258"/>
      <c r="J293" s="255"/>
      <c r="K293" s="255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135</v>
      </c>
      <c r="AU293" s="263" t="s">
        <v>8</v>
      </c>
      <c r="AV293" s="14" t="s">
        <v>8</v>
      </c>
      <c r="AW293" s="14" t="s">
        <v>36</v>
      </c>
      <c r="AX293" s="14" t="s">
        <v>74</v>
      </c>
      <c r="AY293" s="263" t="s">
        <v>125</v>
      </c>
    </row>
    <row r="294" s="13" customFormat="1">
      <c r="A294" s="13"/>
      <c r="B294" s="230"/>
      <c r="C294" s="231"/>
      <c r="D294" s="232" t="s">
        <v>135</v>
      </c>
      <c r="E294" s="233" t="s">
        <v>20</v>
      </c>
      <c r="F294" s="234" t="s">
        <v>248</v>
      </c>
      <c r="G294" s="231"/>
      <c r="H294" s="235">
        <v>12</v>
      </c>
      <c r="I294" s="236"/>
      <c r="J294" s="231"/>
      <c r="K294" s="231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135</v>
      </c>
      <c r="AU294" s="241" t="s">
        <v>8</v>
      </c>
      <c r="AV294" s="13" t="s">
        <v>82</v>
      </c>
      <c r="AW294" s="13" t="s">
        <v>36</v>
      </c>
      <c r="AX294" s="13" t="s">
        <v>74</v>
      </c>
      <c r="AY294" s="241" t="s">
        <v>125</v>
      </c>
    </row>
    <row r="295" s="14" customFormat="1">
      <c r="A295" s="14"/>
      <c r="B295" s="254"/>
      <c r="C295" s="255"/>
      <c r="D295" s="232" t="s">
        <v>135</v>
      </c>
      <c r="E295" s="256" t="s">
        <v>20</v>
      </c>
      <c r="F295" s="257" t="s">
        <v>260</v>
      </c>
      <c r="G295" s="255"/>
      <c r="H295" s="256" t="s">
        <v>20</v>
      </c>
      <c r="I295" s="258"/>
      <c r="J295" s="255"/>
      <c r="K295" s="255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135</v>
      </c>
      <c r="AU295" s="263" t="s">
        <v>8</v>
      </c>
      <c r="AV295" s="14" t="s">
        <v>8</v>
      </c>
      <c r="AW295" s="14" t="s">
        <v>36</v>
      </c>
      <c r="AX295" s="14" t="s">
        <v>74</v>
      </c>
      <c r="AY295" s="263" t="s">
        <v>125</v>
      </c>
    </row>
    <row r="296" s="13" customFormat="1">
      <c r="A296" s="13"/>
      <c r="B296" s="230"/>
      <c r="C296" s="231"/>
      <c r="D296" s="232" t="s">
        <v>135</v>
      </c>
      <c r="E296" s="233" t="s">
        <v>20</v>
      </c>
      <c r="F296" s="234" t="s">
        <v>261</v>
      </c>
      <c r="G296" s="231"/>
      <c r="H296" s="235">
        <v>12.5</v>
      </c>
      <c r="I296" s="236"/>
      <c r="J296" s="231"/>
      <c r="K296" s="231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135</v>
      </c>
      <c r="AU296" s="241" t="s">
        <v>8</v>
      </c>
      <c r="AV296" s="13" t="s">
        <v>82</v>
      </c>
      <c r="AW296" s="13" t="s">
        <v>36</v>
      </c>
      <c r="AX296" s="13" t="s">
        <v>74</v>
      </c>
      <c r="AY296" s="241" t="s">
        <v>125</v>
      </c>
    </row>
    <row r="297" s="15" customFormat="1">
      <c r="A297" s="15"/>
      <c r="B297" s="264"/>
      <c r="C297" s="265"/>
      <c r="D297" s="232" t="s">
        <v>135</v>
      </c>
      <c r="E297" s="266" t="s">
        <v>20</v>
      </c>
      <c r="F297" s="267" t="s">
        <v>262</v>
      </c>
      <c r="G297" s="265"/>
      <c r="H297" s="268">
        <v>87.799999999999997</v>
      </c>
      <c r="I297" s="269"/>
      <c r="J297" s="265"/>
      <c r="K297" s="265"/>
      <c r="L297" s="270"/>
      <c r="M297" s="271"/>
      <c r="N297" s="272"/>
      <c r="O297" s="272"/>
      <c r="P297" s="272"/>
      <c r="Q297" s="272"/>
      <c r="R297" s="272"/>
      <c r="S297" s="272"/>
      <c r="T297" s="27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4" t="s">
        <v>135</v>
      </c>
      <c r="AU297" s="274" t="s">
        <v>8</v>
      </c>
      <c r="AV297" s="15" t="s">
        <v>131</v>
      </c>
      <c r="AW297" s="15" t="s">
        <v>36</v>
      </c>
      <c r="AX297" s="15" t="s">
        <v>8</v>
      </c>
      <c r="AY297" s="274" t="s">
        <v>125</v>
      </c>
    </row>
    <row r="298" s="2" customFormat="1" ht="49.05" customHeight="1">
      <c r="A298" s="40"/>
      <c r="B298" s="41"/>
      <c r="C298" s="212" t="s">
        <v>408</v>
      </c>
      <c r="D298" s="212" t="s">
        <v>126</v>
      </c>
      <c r="E298" s="213" t="s">
        <v>409</v>
      </c>
      <c r="F298" s="214" t="s">
        <v>410</v>
      </c>
      <c r="G298" s="215" t="s">
        <v>183</v>
      </c>
      <c r="H298" s="216">
        <v>3.258</v>
      </c>
      <c r="I298" s="217"/>
      <c r="J298" s="218">
        <f>ROUND(I298*H298,0)</f>
        <v>0</v>
      </c>
      <c r="K298" s="214" t="s">
        <v>130</v>
      </c>
      <c r="L298" s="46"/>
      <c r="M298" s="219" t="s">
        <v>20</v>
      </c>
      <c r="N298" s="220" t="s">
        <v>45</v>
      </c>
      <c r="O298" s="86"/>
      <c r="P298" s="221">
        <f>O298*H298</f>
        <v>0</v>
      </c>
      <c r="Q298" s="221">
        <v>0</v>
      </c>
      <c r="R298" s="221">
        <f>Q298*H298</f>
        <v>0</v>
      </c>
      <c r="S298" s="221">
        <v>0</v>
      </c>
      <c r="T298" s="222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3" t="s">
        <v>219</v>
      </c>
      <c r="AT298" s="223" t="s">
        <v>126</v>
      </c>
      <c r="AU298" s="223" t="s">
        <v>8</v>
      </c>
      <c r="AY298" s="19" t="s">
        <v>125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9" t="s">
        <v>8</v>
      </c>
      <c r="BK298" s="224">
        <f>ROUND(I298*H298,0)</f>
        <v>0</v>
      </c>
      <c r="BL298" s="19" t="s">
        <v>219</v>
      </c>
      <c r="BM298" s="223" t="s">
        <v>411</v>
      </c>
    </row>
    <row r="299" s="2" customFormat="1">
      <c r="A299" s="40"/>
      <c r="B299" s="41"/>
      <c r="C299" s="42"/>
      <c r="D299" s="225" t="s">
        <v>133</v>
      </c>
      <c r="E299" s="42"/>
      <c r="F299" s="226" t="s">
        <v>412</v>
      </c>
      <c r="G299" s="42"/>
      <c r="H299" s="42"/>
      <c r="I299" s="227"/>
      <c r="J299" s="42"/>
      <c r="K299" s="42"/>
      <c r="L299" s="46"/>
      <c r="M299" s="275"/>
      <c r="N299" s="276"/>
      <c r="O299" s="277"/>
      <c r="P299" s="277"/>
      <c r="Q299" s="277"/>
      <c r="R299" s="277"/>
      <c r="S299" s="277"/>
      <c r="T299" s="278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133</v>
      </c>
      <c r="AU299" s="19" t="s">
        <v>8</v>
      </c>
    </row>
    <row r="300" s="2" customFormat="1" ht="6.96" customHeight="1">
      <c r="A300" s="40"/>
      <c r="B300" s="61"/>
      <c r="C300" s="62"/>
      <c r="D300" s="62"/>
      <c r="E300" s="62"/>
      <c r="F300" s="62"/>
      <c r="G300" s="62"/>
      <c r="H300" s="62"/>
      <c r="I300" s="62"/>
      <c r="J300" s="62"/>
      <c r="K300" s="62"/>
      <c r="L300" s="46"/>
      <c r="M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</row>
  </sheetData>
  <sheetProtection sheet="1" autoFilter="0" formatColumns="0" formatRows="0" objects="1" scenarios="1" spinCount="100000" saltValue="DB1lawHJBFb+p8StCQfSMv3MOe8rCj6ZPZrSTaXr8XziahPILpaaebwrVKIT1zxSWjccKo7zssW2KxS6Z92rHw==" hashValue="Xq28Njr9/EqqccgJIAQ/FIc4nr+Z6qmjGBnwjPCdONTCZtKhMrnDYX/KV5vJIRIECND8lV2Rp5unmfeo+L0mWQ==" algorithmName="SHA-512" password="CC35"/>
  <autoFilter ref="C91:K2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5" r:id="rId1" display="https://podminky.urs.cz/item/CS_URS_2024_02/359901211"/>
    <hyperlink ref="F98" r:id="rId2" display="https://podminky.urs.cz/item/CS_URS_2024_02/359901212"/>
    <hyperlink ref="F102" r:id="rId3" display="https://podminky.urs.cz/item/CS_URS_2024_02/452112112"/>
    <hyperlink ref="F109" r:id="rId4" display="https://podminky.urs.cz/item/CS_URS_2024_02/131213701"/>
    <hyperlink ref="F112" r:id="rId5" display="https://podminky.urs.cz/item/CS_URS_2024_02/131251102"/>
    <hyperlink ref="F115" r:id="rId6" display="https://podminky.urs.cz/item/CS_URS_2024_02/162751117"/>
    <hyperlink ref="F118" r:id="rId7" display="https://podminky.urs.cz/item/CS_URS_2024_02/162751119"/>
    <hyperlink ref="F121" r:id="rId8" display="https://podminky.urs.cz/item/CS_URS_2024_02/171201221"/>
    <hyperlink ref="F124" r:id="rId9" display="https://podminky.urs.cz/item/CS_URS_2024_02/171251201"/>
    <hyperlink ref="F126" r:id="rId10" display="https://podminky.urs.cz/item/CS_URS_2024_02/174151101"/>
    <hyperlink ref="F131" r:id="rId11" display="https://podminky.urs.cz/item/CS_URS_2024_02/175151101"/>
    <hyperlink ref="F138" r:id="rId12" display="https://podminky.urs.cz/item/CS_URS_2024_02/894410103"/>
    <hyperlink ref="F143" r:id="rId13" display="https://podminky.urs.cz/item/CS_URS_2024_02/894410213"/>
    <hyperlink ref="F148" r:id="rId14" display="https://podminky.urs.cz/item/CS_URS_2024_02/894410232"/>
    <hyperlink ref="F153" r:id="rId15" display="https://podminky.urs.cz/item/CS_URS_2024_02/898161201"/>
    <hyperlink ref="F172" r:id="rId16" display="https://podminky.urs.cz/item/CS_URS_2024_02/899104112"/>
    <hyperlink ref="F178" r:id="rId17" display="https://podminky.urs.cz/item/CS_URS_2024_02/998276101"/>
    <hyperlink ref="F181" r:id="rId18" display="https://podminky.urs.cz/item/CS_URS_2024_02/721175222"/>
    <hyperlink ref="F184" r:id="rId19" display="https://podminky.urs.cz/item/CS_URS_2024_02/721175223"/>
    <hyperlink ref="F187" r:id="rId20" display="https://podminky.urs.cz/item/CS_URS_2024_02/721175224"/>
    <hyperlink ref="F190" r:id="rId21" display="https://podminky.urs.cz/item/CS_URS_2024_02/721175226"/>
    <hyperlink ref="F193" r:id="rId22" display="https://podminky.urs.cz/item/CS_URS_2024_02/721175212"/>
    <hyperlink ref="F265" r:id="rId23" display="https://podminky.urs.cz/item/CS_URS_2024_02/721175213"/>
    <hyperlink ref="F273" r:id="rId24" display="https://podminky.urs.cz/item/CS_URS_2024_02/721290111"/>
    <hyperlink ref="F276" r:id="rId25" display="https://podminky.urs.cz/item/CS_URS_2024_02/721290112"/>
    <hyperlink ref="F279" r:id="rId26" display="https://podminky.urs.cz/item/CS_URS_2024_02/721910922"/>
    <hyperlink ref="F299" r:id="rId27" display="https://podminky.urs.cz/item/CS_URS_2024_02/998721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  <c r="AZ2" s="279" t="s">
        <v>413</v>
      </c>
      <c r="BA2" s="279" t="s">
        <v>414</v>
      </c>
      <c r="BB2" s="279" t="s">
        <v>20</v>
      </c>
      <c r="BC2" s="279" t="s">
        <v>415</v>
      </c>
      <c r="BD2" s="279" t="s">
        <v>82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  <c r="AZ3" s="279" t="s">
        <v>416</v>
      </c>
      <c r="BA3" s="279" t="s">
        <v>417</v>
      </c>
      <c r="BB3" s="279" t="s">
        <v>20</v>
      </c>
      <c r="BC3" s="279" t="s">
        <v>418</v>
      </c>
      <c r="BD3" s="279" t="s">
        <v>82</v>
      </c>
    </row>
    <row r="4" s="1" customFormat="1" ht="24.96" customHeight="1">
      <c r="B4" s="22"/>
      <c r="D4" s="142" t="s">
        <v>94</v>
      </c>
      <c r="L4" s="22"/>
      <c r="M4" s="143" t="s">
        <v>11</v>
      </c>
      <c r="AT4" s="19" t="s">
        <v>4</v>
      </c>
      <c r="AZ4" s="279" t="s">
        <v>419</v>
      </c>
      <c r="BA4" s="279" t="s">
        <v>420</v>
      </c>
      <c r="BB4" s="279" t="s">
        <v>20</v>
      </c>
      <c r="BC4" s="279" t="s">
        <v>421</v>
      </c>
      <c r="BD4" s="279" t="s">
        <v>82</v>
      </c>
    </row>
    <row r="5" s="1" customFormat="1" ht="6.96" customHeight="1">
      <c r="B5" s="22"/>
      <c r="L5" s="22"/>
      <c r="AZ5" s="279" t="s">
        <v>422</v>
      </c>
      <c r="BA5" s="279" t="s">
        <v>423</v>
      </c>
      <c r="BB5" s="279" t="s">
        <v>20</v>
      </c>
      <c r="BC5" s="279" t="s">
        <v>424</v>
      </c>
      <c r="BD5" s="279" t="s">
        <v>82</v>
      </c>
    </row>
    <row r="6" s="1" customFormat="1" ht="12" customHeight="1">
      <c r="B6" s="22"/>
      <c r="D6" s="144" t="s">
        <v>17</v>
      </c>
      <c r="L6" s="22"/>
      <c r="AZ6" s="279" t="s">
        <v>425</v>
      </c>
      <c r="BA6" s="279" t="s">
        <v>426</v>
      </c>
      <c r="BB6" s="279" t="s">
        <v>20</v>
      </c>
      <c r="BC6" s="279" t="s">
        <v>427</v>
      </c>
      <c r="BD6" s="279" t="s">
        <v>82</v>
      </c>
    </row>
    <row r="7" s="1" customFormat="1" ht="39.75" customHeight="1">
      <c r="B7" s="22"/>
      <c r="E7" s="145" t="str">
        <f>'Rekapitulace stavby'!K6</f>
        <v xml:space="preserve"> REORGANIZACE ZRAVOTNÍ PÉČE DĚTSKÉHO A DOROST. ODDĚLENÍ PAVILONU „C - ZTI STOUPAČKY, KZ a.s. - NEMOCNICE MOST o.z.</v>
      </c>
      <c r="F7" s="144"/>
      <c r="G7" s="144"/>
      <c r="H7" s="144"/>
      <c r="L7" s="22"/>
    </row>
    <row r="8" s="1" customFormat="1" ht="12" customHeight="1">
      <c r="B8" s="22"/>
      <c r="D8" s="144" t="s">
        <v>95</v>
      </c>
      <c r="L8" s="22"/>
    </row>
    <row r="9" s="2" customFormat="1" ht="16.5" customHeight="1">
      <c r="A9" s="40"/>
      <c r="B9" s="46"/>
      <c r="C9" s="40"/>
      <c r="D9" s="40"/>
      <c r="E9" s="145" t="s">
        <v>96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428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19</v>
      </c>
      <c r="E13" s="40"/>
      <c r="F13" s="135" t="s">
        <v>20</v>
      </c>
      <c r="G13" s="40"/>
      <c r="H13" s="40"/>
      <c r="I13" s="144" t="s">
        <v>21</v>
      </c>
      <c r="J13" s="135" t="s">
        <v>20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9. 9. 2024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28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4" t="s">
        <v>30</v>
      </c>
      <c r="J17" s="135" t="s">
        <v>20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27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30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27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30</v>
      </c>
      <c r="J23" s="135" t="s">
        <v>20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37</v>
      </c>
      <c r="E25" s="40"/>
      <c r="F25" s="40"/>
      <c r="G25" s="40"/>
      <c r="H25" s="40"/>
      <c r="I25" s="144" t="s">
        <v>27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30</v>
      </c>
      <c r="J26" s="135" t="s">
        <v>20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20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ROUND((SUM(BE88:BE577)),  2)</f>
        <v>0</v>
      </c>
      <c r="G35" s="40"/>
      <c r="H35" s="40"/>
      <c r="I35" s="159">
        <v>0.20999999999999999</v>
      </c>
      <c r="J35" s="158">
        <f>ROUND(((SUM(BE88:BE577))*I35),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ROUND((SUM(BF88:BF577)),  2)</f>
        <v>0</v>
      </c>
      <c r="G36" s="40"/>
      <c r="H36" s="40"/>
      <c r="I36" s="159">
        <v>0.14999999999999999</v>
      </c>
      <c r="J36" s="158">
        <f>ROUND(((SUM(BF88:BF577))*I36),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ROUND((SUM(BG88:BG577)),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ROUND((SUM(BH88:BH577)),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ROUND((SUM(BI88:BI577)),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9.75" customHeight="1">
      <c r="A50" s="40"/>
      <c r="B50" s="41"/>
      <c r="C50" s="42"/>
      <c r="D50" s="42"/>
      <c r="E50" s="171" t="str">
        <f>E7</f>
        <v xml:space="preserve"> REORGANIZACE ZRAVOTNÍ PÉČE DĚTSKÉHO A DOROST. ODDĚLENÍ PAVILONU „C - ZTI STOUPAČKY, KZ a.s. - NEMOCNICE MOST o.z.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D.1.4.1b - Zařízení zdravotně technických instalací - Vodovod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 xml:space="preserve">Pavilon „C“ v areálu nemocnice Most  </v>
      </c>
      <c r="G56" s="42"/>
      <c r="H56" s="42"/>
      <c r="I56" s="34" t="s">
        <v>24</v>
      </c>
      <c r="J56" s="74" t="str">
        <f>IF(J14="","",J14)</f>
        <v>9. 9. 2024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Krajská zdravotní, a.s.</v>
      </c>
      <c r="G58" s="42"/>
      <c r="H58" s="42"/>
      <c r="I58" s="34" t="s">
        <v>33</v>
      </c>
      <c r="J58" s="38" t="str">
        <f>E23</f>
        <v>P.K.I. Projekt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37</v>
      </c>
      <c r="J59" s="38" t="str">
        <f>E26</f>
        <v>P.K.I. Projekt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100</v>
      </c>
      <c r="D61" s="173"/>
      <c r="E61" s="173"/>
      <c r="F61" s="173"/>
      <c r="G61" s="173"/>
      <c r="H61" s="173"/>
      <c r="I61" s="173"/>
      <c r="J61" s="174" t="s">
        <v>101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102</v>
      </c>
    </row>
    <row r="64" s="9" customFormat="1" ht="24.96" customHeight="1">
      <c r="A64" s="9"/>
      <c r="B64" s="176"/>
      <c r="C64" s="177"/>
      <c r="D64" s="178" t="s">
        <v>429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430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431</v>
      </c>
      <c r="E66" s="184"/>
      <c r="F66" s="184"/>
      <c r="G66" s="184"/>
      <c r="H66" s="184"/>
      <c r="I66" s="184"/>
      <c r="J66" s="185">
        <f>J573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110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17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39.75" customHeight="1">
      <c r="A76" s="40"/>
      <c r="B76" s="41"/>
      <c r="C76" s="42"/>
      <c r="D76" s="42"/>
      <c r="E76" s="171" t="str">
        <f>E7</f>
        <v xml:space="preserve"> REORGANIZACE ZRAVOTNÍ PÉČE DĚTSKÉHO A DOROST. ODDĚLENÍ PAVILONU „C - ZTI STOUPAČKY, KZ a.s. - NEMOCNICE MOST o.z.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95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96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97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D.1.4.1b - Zařízení zdravotně technických instalací - Vodovod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F14</f>
        <v xml:space="preserve">Pavilon „C“ v areálu nemocnice Most  </v>
      </c>
      <c r="G82" s="42"/>
      <c r="H82" s="42"/>
      <c r="I82" s="34" t="s">
        <v>24</v>
      </c>
      <c r="J82" s="74" t="str">
        <f>IF(J14="","",J14)</f>
        <v>9. 9. 2024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26</v>
      </c>
      <c r="D84" s="42"/>
      <c r="E84" s="42"/>
      <c r="F84" s="29" t="str">
        <f>E17</f>
        <v>Krajská zdravotní, a.s.</v>
      </c>
      <c r="G84" s="42"/>
      <c r="H84" s="42"/>
      <c r="I84" s="34" t="s">
        <v>33</v>
      </c>
      <c r="J84" s="38" t="str">
        <f>E23</f>
        <v>P.K.I. Projekt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31</v>
      </c>
      <c r="D85" s="42"/>
      <c r="E85" s="42"/>
      <c r="F85" s="29" t="str">
        <f>IF(E20="","",E20)</f>
        <v>Vyplň údaj</v>
      </c>
      <c r="G85" s="42"/>
      <c r="H85" s="42"/>
      <c r="I85" s="34" t="s">
        <v>37</v>
      </c>
      <c r="J85" s="38" t="str">
        <f>E26</f>
        <v>P.K.I. Projekt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111</v>
      </c>
      <c r="D87" s="190" t="s">
        <v>59</v>
      </c>
      <c r="E87" s="190" t="s">
        <v>55</v>
      </c>
      <c r="F87" s="190" t="s">
        <v>56</v>
      </c>
      <c r="G87" s="190" t="s">
        <v>112</v>
      </c>
      <c r="H87" s="190" t="s">
        <v>113</v>
      </c>
      <c r="I87" s="190" t="s">
        <v>114</v>
      </c>
      <c r="J87" s="190" t="s">
        <v>101</v>
      </c>
      <c r="K87" s="191" t="s">
        <v>115</v>
      </c>
      <c r="L87" s="192"/>
      <c r="M87" s="94" t="s">
        <v>20</v>
      </c>
      <c r="N87" s="95" t="s">
        <v>44</v>
      </c>
      <c r="O87" s="95" t="s">
        <v>116</v>
      </c>
      <c r="P87" s="95" t="s">
        <v>117</v>
      </c>
      <c r="Q87" s="95" t="s">
        <v>118</v>
      </c>
      <c r="R87" s="95" t="s">
        <v>119</v>
      </c>
      <c r="S87" s="95" t="s">
        <v>120</v>
      </c>
      <c r="T87" s="96" t="s">
        <v>121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122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8.5129429390000002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73</v>
      </c>
      <c r="AU88" s="19" t="s">
        <v>102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73</v>
      </c>
      <c r="E89" s="201" t="s">
        <v>432</v>
      </c>
      <c r="F89" s="201" t="s">
        <v>433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P90+P573</f>
        <v>0</v>
      </c>
      <c r="Q89" s="206"/>
      <c r="R89" s="207">
        <f>R90+R573</f>
        <v>8.5129429390000002</v>
      </c>
      <c r="S89" s="206"/>
      <c r="T89" s="208">
        <f>T90+T573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73</v>
      </c>
      <c r="AU89" s="210" t="s">
        <v>74</v>
      </c>
      <c r="AY89" s="209" t="s">
        <v>125</v>
      </c>
      <c r="BK89" s="211">
        <f>BK90+BK573</f>
        <v>0</v>
      </c>
    </row>
    <row r="90" s="12" customFormat="1" ht="22.8" customHeight="1">
      <c r="A90" s="12"/>
      <c r="B90" s="198"/>
      <c r="C90" s="199"/>
      <c r="D90" s="200" t="s">
        <v>73</v>
      </c>
      <c r="E90" s="252" t="s">
        <v>434</v>
      </c>
      <c r="F90" s="252" t="s">
        <v>435</v>
      </c>
      <c r="G90" s="199"/>
      <c r="H90" s="199"/>
      <c r="I90" s="202"/>
      <c r="J90" s="253">
        <f>BK90</f>
        <v>0</v>
      </c>
      <c r="K90" s="199"/>
      <c r="L90" s="204"/>
      <c r="M90" s="205"/>
      <c r="N90" s="206"/>
      <c r="O90" s="206"/>
      <c r="P90" s="207">
        <f>SUM(P91:P572)</f>
        <v>0</v>
      </c>
      <c r="Q90" s="206"/>
      <c r="R90" s="207">
        <f>SUM(R91:R572)</f>
        <v>7.8979429390000009</v>
      </c>
      <c r="S90" s="206"/>
      <c r="T90" s="208">
        <f>SUM(T91:T572)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82</v>
      </c>
      <c r="AT90" s="210" t="s">
        <v>73</v>
      </c>
      <c r="AU90" s="210" t="s">
        <v>8</v>
      </c>
      <c r="AY90" s="209" t="s">
        <v>125</v>
      </c>
      <c r="BK90" s="211">
        <f>SUM(BK91:BK572)</f>
        <v>0</v>
      </c>
    </row>
    <row r="91" s="2" customFormat="1" ht="33" customHeight="1">
      <c r="A91" s="40"/>
      <c r="B91" s="41"/>
      <c r="C91" s="212" t="s">
        <v>8</v>
      </c>
      <c r="D91" s="212" t="s">
        <v>126</v>
      </c>
      <c r="E91" s="213" t="s">
        <v>436</v>
      </c>
      <c r="F91" s="214" t="s">
        <v>437</v>
      </c>
      <c r="G91" s="215" t="s">
        <v>129</v>
      </c>
      <c r="H91" s="216">
        <v>243</v>
      </c>
      <c r="I91" s="217"/>
      <c r="J91" s="218">
        <f>ROUND(I91*H91,0)</f>
        <v>0</v>
      </c>
      <c r="K91" s="214" t="s">
        <v>130</v>
      </c>
      <c r="L91" s="46"/>
      <c r="M91" s="219" t="s">
        <v>20</v>
      </c>
      <c r="N91" s="220" t="s">
        <v>45</v>
      </c>
      <c r="O91" s="86"/>
      <c r="P91" s="221">
        <f>O91*H91</f>
        <v>0</v>
      </c>
      <c r="Q91" s="221">
        <v>0.00079697199999999996</v>
      </c>
      <c r="R91" s="221">
        <f>Q91*H91</f>
        <v>0.19366419599999998</v>
      </c>
      <c r="S91" s="221">
        <v>0</v>
      </c>
      <c r="T91" s="222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3" t="s">
        <v>219</v>
      </c>
      <c r="AT91" s="223" t="s">
        <v>126</v>
      </c>
      <c r="AU91" s="223" t="s">
        <v>82</v>
      </c>
      <c r="AY91" s="19" t="s">
        <v>125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9" t="s">
        <v>8</v>
      </c>
      <c r="BK91" s="224">
        <f>ROUND(I91*H91,0)</f>
        <v>0</v>
      </c>
      <c r="BL91" s="19" t="s">
        <v>219</v>
      </c>
      <c r="BM91" s="223" t="s">
        <v>438</v>
      </c>
    </row>
    <row r="92" s="2" customFormat="1">
      <c r="A92" s="40"/>
      <c r="B92" s="41"/>
      <c r="C92" s="42"/>
      <c r="D92" s="225" t="s">
        <v>133</v>
      </c>
      <c r="E92" s="42"/>
      <c r="F92" s="226" t="s">
        <v>439</v>
      </c>
      <c r="G92" s="42"/>
      <c r="H92" s="42"/>
      <c r="I92" s="227"/>
      <c r="J92" s="42"/>
      <c r="K92" s="42"/>
      <c r="L92" s="46"/>
      <c r="M92" s="228"/>
      <c r="N92" s="229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133</v>
      </c>
      <c r="AU92" s="19" t="s">
        <v>82</v>
      </c>
    </row>
    <row r="93" s="14" customFormat="1">
      <c r="A93" s="14"/>
      <c r="B93" s="254"/>
      <c r="C93" s="255"/>
      <c r="D93" s="232" t="s">
        <v>135</v>
      </c>
      <c r="E93" s="256" t="s">
        <v>20</v>
      </c>
      <c r="F93" s="257" t="s">
        <v>440</v>
      </c>
      <c r="G93" s="255"/>
      <c r="H93" s="256" t="s">
        <v>20</v>
      </c>
      <c r="I93" s="258"/>
      <c r="J93" s="255"/>
      <c r="K93" s="255"/>
      <c r="L93" s="259"/>
      <c r="M93" s="260"/>
      <c r="N93" s="261"/>
      <c r="O93" s="261"/>
      <c r="P93" s="261"/>
      <c r="Q93" s="261"/>
      <c r="R93" s="261"/>
      <c r="S93" s="261"/>
      <c r="T93" s="26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3" t="s">
        <v>135</v>
      </c>
      <c r="AU93" s="263" t="s">
        <v>82</v>
      </c>
      <c r="AV93" s="14" t="s">
        <v>8</v>
      </c>
      <c r="AW93" s="14" t="s">
        <v>36</v>
      </c>
      <c r="AX93" s="14" t="s">
        <v>74</v>
      </c>
      <c r="AY93" s="263" t="s">
        <v>125</v>
      </c>
    </row>
    <row r="94" s="13" customFormat="1">
      <c r="A94" s="13"/>
      <c r="B94" s="230"/>
      <c r="C94" s="231"/>
      <c r="D94" s="232" t="s">
        <v>135</v>
      </c>
      <c r="E94" s="233" t="s">
        <v>20</v>
      </c>
      <c r="F94" s="234" t="s">
        <v>441</v>
      </c>
      <c r="G94" s="231"/>
      <c r="H94" s="235">
        <v>6.5</v>
      </c>
      <c r="I94" s="236"/>
      <c r="J94" s="231"/>
      <c r="K94" s="231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135</v>
      </c>
      <c r="AU94" s="241" t="s">
        <v>82</v>
      </c>
      <c r="AV94" s="13" t="s">
        <v>82</v>
      </c>
      <c r="AW94" s="13" t="s">
        <v>36</v>
      </c>
      <c r="AX94" s="13" t="s">
        <v>74</v>
      </c>
      <c r="AY94" s="241" t="s">
        <v>125</v>
      </c>
    </row>
    <row r="95" s="14" customFormat="1">
      <c r="A95" s="14"/>
      <c r="B95" s="254"/>
      <c r="C95" s="255"/>
      <c r="D95" s="232" t="s">
        <v>135</v>
      </c>
      <c r="E95" s="256" t="s">
        <v>20</v>
      </c>
      <c r="F95" s="257" t="s">
        <v>442</v>
      </c>
      <c r="G95" s="255"/>
      <c r="H95" s="256" t="s">
        <v>20</v>
      </c>
      <c r="I95" s="258"/>
      <c r="J95" s="255"/>
      <c r="K95" s="255"/>
      <c r="L95" s="259"/>
      <c r="M95" s="260"/>
      <c r="N95" s="261"/>
      <c r="O95" s="261"/>
      <c r="P95" s="261"/>
      <c r="Q95" s="261"/>
      <c r="R95" s="261"/>
      <c r="S95" s="261"/>
      <c r="T95" s="26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3" t="s">
        <v>135</v>
      </c>
      <c r="AU95" s="263" t="s">
        <v>82</v>
      </c>
      <c r="AV95" s="14" t="s">
        <v>8</v>
      </c>
      <c r="AW95" s="14" t="s">
        <v>36</v>
      </c>
      <c r="AX95" s="14" t="s">
        <v>74</v>
      </c>
      <c r="AY95" s="263" t="s">
        <v>125</v>
      </c>
    </row>
    <row r="96" s="13" customFormat="1">
      <c r="A96" s="13"/>
      <c r="B96" s="230"/>
      <c r="C96" s="231"/>
      <c r="D96" s="232" t="s">
        <v>135</v>
      </c>
      <c r="E96" s="233" t="s">
        <v>20</v>
      </c>
      <c r="F96" s="234" t="s">
        <v>441</v>
      </c>
      <c r="G96" s="231"/>
      <c r="H96" s="235">
        <v>6.5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135</v>
      </c>
      <c r="AU96" s="241" t="s">
        <v>82</v>
      </c>
      <c r="AV96" s="13" t="s">
        <v>82</v>
      </c>
      <c r="AW96" s="13" t="s">
        <v>36</v>
      </c>
      <c r="AX96" s="13" t="s">
        <v>74</v>
      </c>
      <c r="AY96" s="241" t="s">
        <v>125</v>
      </c>
    </row>
    <row r="97" s="14" customFormat="1">
      <c r="A97" s="14"/>
      <c r="B97" s="254"/>
      <c r="C97" s="255"/>
      <c r="D97" s="232" t="s">
        <v>135</v>
      </c>
      <c r="E97" s="256" t="s">
        <v>20</v>
      </c>
      <c r="F97" s="257" t="s">
        <v>443</v>
      </c>
      <c r="G97" s="255"/>
      <c r="H97" s="256" t="s">
        <v>20</v>
      </c>
      <c r="I97" s="258"/>
      <c r="J97" s="255"/>
      <c r="K97" s="255"/>
      <c r="L97" s="259"/>
      <c r="M97" s="260"/>
      <c r="N97" s="261"/>
      <c r="O97" s="261"/>
      <c r="P97" s="261"/>
      <c r="Q97" s="261"/>
      <c r="R97" s="261"/>
      <c r="S97" s="261"/>
      <c r="T97" s="26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3" t="s">
        <v>135</v>
      </c>
      <c r="AU97" s="263" t="s">
        <v>82</v>
      </c>
      <c r="AV97" s="14" t="s">
        <v>8</v>
      </c>
      <c r="AW97" s="14" t="s">
        <v>36</v>
      </c>
      <c r="AX97" s="14" t="s">
        <v>74</v>
      </c>
      <c r="AY97" s="263" t="s">
        <v>125</v>
      </c>
    </row>
    <row r="98" s="13" customFormat="1">
      <c r="A98" s="13"/>
      <c r="B98" s="230"/>
      <c r="C98" s="231"/>
      <c r="D98" s="232" t="s">
        <v>135</v>
      </c>
      <c r="E98" s="233" t="s">
        <v>20</v>
      </c>
      <c r="F98" s="234" t="s">
        <v>444</v>
      </c>
      <c r="G98" s="231"/>
      <c r="H98" s="235">
        <v>4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135</v>
      </c>
      <c r="AU98" s="241" t="s">
        <v>82</v>
      </c>
      <c r="AV98" s="13" t="s">
        <v>82</v>
      </c>
      <c r="AW98" s="13" t="s">
        <v>36</v>
      </c>
      <c r="AX98" s="13" t="s">
        <v>74</v>
      </c>
      <c r="AY98" s="241" t="s">
        <v>125</v>
      </c>
    </row>
    <row r="99" s="14" customFormat="1">
      <c r="A99" s="14"/>
      <c r="B99" s="254"/>
      <c r="C99" s="255"/>
      <c r="D99" s="232" t="s">
        <v>135</v>
      </c>
      <c r="E99" s="256" t="s">
        <v>20</v>
      </c>
      <c r="F99" s="257" t="s">
        <v>445</v>
      </c>
      <c r="G99" s="255"/>
      <c r="H99" s="256" t="s">
        <v>20</v>
      </c>
      <c r="I99" s="258"/>
      <c r="J99" s="255"/>
      <c r="K99" s="255"/>
      <c r="L99" s="259"/>
      <c r="M99" s="260"/>
      <c r="N99" s="261"/>
      <c r="O99" s="261"/>
      <c r="P99" s="261"/>
      <c r="Q99" s="261"/>
      <c r="R99" s="261"/>
      <c r="S99" s="261"/>
      <c r="T99" s="26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3" t="s">
        <v>135</v>
      </c>
      <c r="AU99" s="263" t="s">
        <v>82</v>
      </c>
      <c r="AV99" s="14" t="s">
        <v>8</v>
      </c>
      <c r="AW99" s="14" t="s">
        <v>36</v>
      </c>
      <c r="AX99" s="14" t="s">
        <v>74</v>
      </c>
      <c r="AY99" s="263" t="s">
        <v>125</v>
      </c>
    </row>
    <row r="100" s="13" customFormat="1">
      <c r="A100" s="13"/>
      <c r="B100" s="230"/>
      <c r="C100" s="231"/>
      <c r="D100" s="232" t="s">
        <v>135</v>
      </c>
      <c r="E100" s="233" t="s">
        <v>20</v>
      </c>
      <c r="F100" s="234" t="s">
        <v>446</v>
      </c>
      <c r="G100" s="231"/>
      <c r="H100" s="235">
        <v>7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135</v>
      </c>
      <c r="AU100" s="241" t="s">
        <v>82</v>
      </c>
      <c r="AV100" s="13" t="s">
        <v>82</v>
      </c>
      <c r="AW100" s="13" t="s">
        <v>36</v>
      </c>
      <c r="AX100" s="13" t="s">
        <v>74</v>
      </c>
      <c r="AY100" s="241" t="s">
        <v>125</v>
      </c>
    </row>
    <row r="101" s="14" customFormat="1">
      <c r="A101" s="14"/>
      <c r="B101" s="254"/>
      <c r="C101" s="255"/>
      <c r="D101" s="232" t="s">
        <v>135</v>
      </c>
      <c r="E101" s="256" t="s">
        <v>20</v>
      </c>
      <c r="F101" s="257" t="s">
        <v>447</v>
      </c>
      <c r="G101" s="255"/>
      <c r="H101" s="256" t="s">
        <v>20</v>
      </c>
      <c r="I101" s="258"/>
      <c r="J101" s="255"/>
      <c r="K101" s="255"/>
      <c r="L101" s="259"/>
      <c r="M101" s="260"/>
      <c r="N101" s="261"/>
      <c r="O101" s="261"/>
      <c r="P101" s="261"/>
      <c r="Q101" s="261"/>
      <c r="R101" s="261"/>
      <c r="S101" s="261"/>
      <c r="T101" s="26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3" t="s">
        <v>135</v>
      </c>
      <c r="AU101" s="263" t="s">
        <v>82</v>
      </c>
      <c r="AV101" s="14" t="s">
        <v>8</v>
      </c>
      <c r="AW101" s="14" t="s">
        <v>36</v>
      </c>
      <c r="AX101" s="14" t="s">
        <v>74</v>
      </c>
      <c r="AY101" s="263" t="s">
        <v>125</v>
      </c>
    </row>
    <row r="102" s="13" customFormat="1">
      <c r="A102" s="13"/>
      <c r="B102" s="230"/>
      <c r="C102" s="231"/>
      <c r="D102" s="232" t="s">
        <v>135</v>
      </c>
      <c r="E102" s="233" t="s">
        <v>20</v>
      </c>
      <c r="F102" s="234" t="s">
        <v>444</v>
      </c>
      <c r="G102" s="231"/>
      <c r="H102" s="235">
        <v>4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135</v>
      </c>
      <c r="AU102" s="241" t="s">
        <v>82</v>
      </c>
      <c r="AV102" s="13" t="s">
        <v>82</v>
      </c>
      <c r="AW102" s="13" t="s">
        <v>36</v>
      </c>
      <c r="AX102" s="13" t="s">
        <v>74</v>
      </c>
      <c r="AY102" s="241" t="s">
        <v>125</v>
      </c>
    </row>
    <row r="103" s="14" customFormat="1">
      <c r="A103" s="14"/>
      <c r="B103" s="254"/>
      <c r="C103" s="255"/>
      <c r="D103" s="232" t="s">
        <v>135</v>
      </c>
      <c r="E103" s="256" t="s">
        <v>20</v>
      </c>
      <c r="F103" s="257" t="s">
        <v>448</v>
      </c>
      <c r="G103" s="255"/>
      <c r="H103" s="256" t="s">
        <v>20</v>
      </c>
      <c r="I103" s="258"/>
      <c r="J103" s="255"/>
      <c r="K103" s="255"/>
      <c r="L103" s="259"/>
      <c r="M103" s="260"/>
      <c r="N103" s="261"/>
      <c r="O103" s="261"/>
      <c r="P103" s="261"/>
      <c r="Q103" s="261"/>
      <c r="R103" s="261"/>
      <c r="S103" s="261"/>
      <c r="T103" s="26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3" t="s">
        <v>135</v>
      </c>
      <c r="AU103" s="263" t="s">
        <v>82</v>
      </c>
      <c r="AV103" s="14" t="s">
        <v>8</v>
      </c>
      <c r="AW103" s="14" t="s">
        <v>36</v>
      </c>
      <c r="AX103" s="14" t="s">
        <v>74</v>
      </c>
      <c r="AY103" s="263" t="s">
        <v>125</v>
      </c>
    </row>
    <row r="104" s="13" customFormat="1">
      <c r="A104" s="13"/>
      <c r="B104" s="230"/>
      <c r="C104" s="231"/>
      <c r="D104" s="232" t="s">
        <v>135</v>
      </c>
      <c r="E104" s="233" t="s">
        <v>20</v>
      </c>
      <c r="F104" s="234" t="s">
        <v>446</v>
      </c>
      <c r="G104" s="231"/>
      <c r="H104" s="235">
        <v>7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135</v>
      </c>
      <c r="AU104" s="241" t="s">
        <v>82</v>
      </c>
      <c r="AV104" s="13" t="s">
        <v>82</v>
      </c>
      <c r="AW104" s="13" t="s">
        <v>36</v>
      </c>
      <c r="AX104" s="13" t="s">
        <v>74</v>
      </c>
      <c r="AY104" s="241" t="s">
        <v>125</v>
      </c>
    </row>
    <row r="105" s="14" customFormat="1">
      <c r="A105" s="14"/>
      <c r="B105" s="254"/>
      <c r="C105" s="255"/>
      <c r="D105" s="232" t="s">
        <v>135</v>
      </c>
      <c r="E105" s="256" t="s">
        <v>20</v>
      </c>
      <c r="F105" s="257" t="s">
        <v>449</v>
      </c>
      <c r="G105" s="255"/>
      <c r="H105" s="256" t="s">
        <v>20</v>
      </c>
      <c r="I105" s="258"/>
      <c r="J105" s="255"/>
      <c r="K105" s="255"/>
      <c r="L105" s="259"/>
      <c r="M105" s="260"/>
      <c r="N105" s="261"/>
      <c r="O105" s="261"/>
      <c r="P105" s="261"/>
      <c r="Q105" s="261"/>
      <c r="R105" s="261"/>
      <c r="S105" s="261"/>
      <c r="T105" s="26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3" t="s">
        <v>135</v>
      </c>
      <c r="AU105" s="263" t="s">
        <v>82</v>
      </c>
      <c r="AV105" s="14" t="s">
        <v>8</v>
      </c>
      <c r="AW105" s="14" t="s">
        <v>36</v>
      </c>
      <c r="AX105" s="14" t="s">
        <v>74</v>
      </c>
      <c r="AY105" s="263" t="s">
        <v>125</v>
      </c>
    </row>
    <row r="106" s="13" customFormat="1">
      <c r="A106" s="13"/>
      <c r="B106" s="230"/>
      <c r="C106" s="231"/>
      <c r="D106" s="232" t="s">
        <v>135</v>
      </c>
      <c r="E106" s="233" t="s">
        <v>20</v>
      </c>
      <c r="F106" s="234" t="s">
        <v>450</v>
      </c>
      <c r="G106" s="231"/>
      <c r="H106" s="235">
        <v>4.5</v>
      </c>
      <c r="I106" s="236"/>
      <c r="J106" s="231"/>
      <c r="K106" s="231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135</v>
      </c>
      <c r="AU106" s="241" t="s">
        <v>82</v>
      </c>
      <c r="AV106" s="13" t="s">
        <v>82</v>
      </c>
      <c r="AW106" s="13" t="s">
        <v>36</v>
      </c>
      <c r="AX106" s="13" t="s">
        <v>74</v>
      </c>
      <c r="AY106" s="241" t="s">
        <v>125</v>
      </c>
    </row>
    <row r="107" s="14" customFormat="1">
      <c r="A107" s="14"/>
      <c r="B107" s="254"/>
      <c r="C107" s="255"/>
      <c r="D107" s="232" t="s">
        <v>135</v>
      </c>
      <c r="E107" s="256" t="s">
        <v>20</v>
      </c>
      <c r="F107" s="257" t="s">
        <v>451</v>
      </c>
      <c r="G107" s="255"/>
      <c r="H107" s="256" t="s">
        <v>20</v>
      </c>
      <c r="I107" s="258"/>
      <c r="J107" s="255"/>
      <c r="K107" s="255"/>
      <c r="L107" s="259"/>
      <c r="M107" s="260"/>
      <c r="N107" s="261"/>
      <c r="O107" s="261"/>
      <c r="P107" s="261"/>
      <c r="Q107" s="261"/>
      <c r="R107" s="261"/>
      <c r="S107" s="261"/>
      <c r="T107" s="26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3" t="s">
        <v>135</v>
      </c>
      <c r="AU107" s="263" t="s">
        <v>82</v>
      </c>
      <c r="AV107" s="14" t="s">
        <v>8</v>
      </c>
      <c r="AW107" s="14" t="s">
        <v>36</v>
      </c>
      <c r="AX107" s="14" t="s">
        <v>74</v>
      </c>
      <c r="AY107" s="263" t="s">
        <v>125</v>
      </c>
    </row>
    <row r="108" s="13" customFormat="1">
      <c r="A108" s="13"/>
      <c r="B108" s="230"/>
      <c r="C108" s="231"/>
      <c r="D108" s="232" t="s">
        <v>135</v>
      </c>
      <c r="E108" s="233" t="s">
        <v>20</v>
      </c>
      <c r="F108" s="234" t="s">
        <v>444</v>
      </c>
      <c r="G108" s="231"/>
      <c r="H108" s="235">
        <v>4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135</v>
      </c>
      <c r="AU108" s="241" t="s">
        <v>82</v>
      </c>
      <c r="AV108" s="13" t="s">
        <v>82</v>
      </c>
      <c r="AW108" s="13" t="s">
        <v>36</v>
      </c>
      <c r="AX108" s="13" t="s">
        <v>74</v>
      </c>
      <c r="AY108" s="241" t="s">
        <v>125</v>
      </c>
    </row>
    <row r="109" s="14" customFormat="1">
      <c r="A109" s="14"/>
      <c r="B109" s="254"/>
      <c r="C109" s="255"/>
      <c r="D109" s="232" t="s">
        <v>135</v>
      </c>
      <c r="E109" s="256" t="s">
        <v>20</v>
      </c>
      <c r="F109" s="257" t="s">
        <v>452</v>
      </c>
      <c r="G109" s="255"/>
      <c r="H109" s="256" t="s">
        <v>20</v>
      </c>
      <c r="I109" s="258"/>
      <c r="J109" s="255"/>
      <c r="K109" s="255"/>
      <c r="L109" s="259"/>
      <c r="M109" s="260"/>
      <c r="N109" s="261"/>
      <c r="O109" s="261"/>
      <c r="P109" s="261"/>
      <c r="Q109" s="261"/>
      <c r="R109" s="261"/>
      <c r="S109" s="261"/>
      <c r="T109" s="26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3" t="s">
        <v>135</v>
      </c>
      <c r="AU109" s="263" t="s">
        <v>82</v>
      </c>
      <c r="AV109" s="14" t="s">
        <v>8</v>
      </c>
      <c r="AW109" s="14" t="s">
        <v>36</v>
      </c>
      <c r="AX109" s="14" t="s">
        <v>74</v>
      </c>
      <c r="AY109" s="263" t="s">
        <v>125</v>
      </c>
    </row>
    <row r="110" s="13" customFormat="1">
      <c r="A110" s="13"/>
      <c r="B110" s="230"/>
      <c r="C110" s="231"/>
      <c r="D110" s="232" t="s">
        <v>135</v>
      </c>
      <c r="E110" s="233" t="s">
        <v>20</v>
      </c>
      <c r="F110" s="234" t="s">
        <v>444</v>
      </c>
      <c r="G110" s="231"/>
      <c r="H110" s="235">
        <v>4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135</v>
      </c>
      <c r="AU110" s="241" t="s">
        <v>82</v>
      </c>
      <c r="AV110" s="13" t="s">
        <v>82</v>
      </c>
      <c r="AW110" s="13" t="s">
        <v>36</v>
      </c>
      <c r="AX110" s="13" t="s">
        <v>74</v>
      </c>
      <c r="AY110" s="241" t="s">
        <v>125</v>
      </c>
    </row>
    <row r="111" s="14" customFormat="1">
      <c r="A111" s="14"/>
      <c r="B111" s="254"/>
      <c r="C111" s="255"/>
      <c r="D111" s="232" t="s">
        <v>135</v>
      </c>
      <c r="E111" s="256" t="s">
        <v>20</v>
      </c>
      <c r="F111" s="257" t="s">
        <v>453</v>
      </c>
      <c r="G111" s="255"/>
      <c r="H111" s="256" t="s">
        <v>20</v>
      </c>
      <c r="I111" s="258"/>
      <c r="J111" s="255"/>
      <c r="K111" s="255"/>
      <c r="L111" s="259"/>
      <c r="M111" s="260"/>
      <c r="N111" s="261"/>
      <c r="O111" s="261"/>
      <c r="P111" s="261"/>
      <c r="Q111" s="261"/>
      <c r="R111" s="261"/>
      <c r="S111" s="261"/>
      <c r="T111" s="26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3" t="s">
        <v>135</v>
      </c>
      <c r="AU111" s="263" t="s">
        <v>82</v>
      </c>
      <c r="AV111" s="14" t="s">
        <v>8</v>
      </c>
      <c r="AW111" s="14" t="s">
        <v>36</v>
      </c>
      <c r="AX111" s="14" t="s">
        <v>74</v>
      </c>
      <c r="AY111" s="263" t="s">
        <v>125</v>
      </c>
    </row>
    <row r="112" s="13" customFormat="1">
      <c r="A112" s="13"/>
      <c r="B112" s="230"/>
      <c r="C112" s="231"/>
      <c r="D112" s="232" t="s">
        <v>135</v>
      </c>
      <c r="E112" s="233" t="s">
        <v>20</v>
      </c>
      <c r="F112" s="234" t="s">
        <v>454</v>
      </c>
      <c r="G112" s="231"/>
      <c r="H112" s="235">
        <v>14.5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135</v>
      </c>
      <c r="AU112" s="241" t="s">
        <v>82</v>
      </c>
      <c r="AV112" s="13" t="s">
        <v>82</v>
      </c>
      <c r="AW112" s="13" t="s">
        <v>36</v>
      </c>
      <c r="AX112" s="13" t="s">
        <v>74</v>
      </c>
      <c r="AY112" s="241" t="s">
        <v>125</v>
      </c>
    </row>
    <row r="113" s="14" customFormat="1">
      <c r="A113" s="14"/>
      <c r="B113" s="254"/>
      <c r="C113" s="255"/>
      <c r="D113" s="232" t="s">
        <v>135</v>
      </c>
      <c r="E113" s="256" t="s">
        <v>20</v>
      </c>
      <c r="F113" s="257" t="s">
        <v>455</v>
      </c>
      <c r="G113" s="255"/>
      <c r="H113" s="256" t="s">
        <v>20</v>
      </c>
      <c r="I113" s="258"/>
      <c r="J113" s="255"/>
      <c r="K113" s="255"/>
      <c r="L113" s="259"/>
      <c r="M113" s="260"/>
      <c r="N113" s="261"/>
      <c r="O113" s="261"/>
      <c r="P113" s="261"/>
      <c r="Q113" s="261"/>
      <c r="R113" s="261"/>
      <c r="S113" s="261"/>
      <c r="T113" s="26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3" t="s">
        <v>135</v>
      </c>
      <c r="AU113" s="263" t="s">
        <v>82</v>
      </c>
      <c r="AV113" s="14" t="s">
        <v>8</v>
      </c>
      <c r="AW113" s="14" t="s">
        <v>36</v>
      </c>
      <c r="AX113" s="14" t="s">
        <v>74</v>
      </c>
      <c r="AY113" s="263" t="s">
        <v>125</v>
      </c>
    </row>
    <row r="114" s="13" customFormat="1">
      <c r="A114" s="13"/>
      <c r="B114" s="230"/>
      <c r="C114" s="231"/>
      <c r="D114" s="232" t="s">
        <v>135</v>
      </c>
      <c r="E114" s="233" t="s">
        <v>20</v>
      </c>
      <c r="F114" s="234" t="s">
        <v>444</v>
      </c>
      <c r="G114" s="231"/>
      <c r="H114" s="235">
        <v>4</v>
      </c>
      <c r="I114" s="236"/>
      <c r="J114" s="231"/>
      <c r="K114" s="231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135</v>
      </c>
      <c r="AU114" s="241" t="s">
        <v>82</v>
      </c>
      <c r="AV114" s="13" t="s">
        <v>82</v>
      </c>
      <c r="AW114" s="13" t="s">
        <v>36</v>
      </c>
      <c r="AX114" s="13" t="s">
        <v>74</v>
      </c>
      <c r="AY114" s="241" t="s">
        <v>125</v>
      </c>
    </row>
    <row r="115" s="14" customFormat="1">
      <c r="A115" s="14"/>
      <c r="B115" s="254"/>
      <c r="C115" s="255"/>
      <c r="D115" s="232" t="s">
        <v>135</v>
      </c>
      <c r="E115" s="256" t="s">
        <v>20</v>
      </c>
      <c r="F115" s="257" t="s">
        <v>456</v>
      </c>
      <c r="G115" s="255"/>
      <c r="H115" s="256" t="s">
        <v>20</v>
      </c>
      <c r="I115" s="258"/>
      <c r="J115" s="255"/>
      <c r="K115" s="255"/>
      <c r="L115" s="259"/>
      <c r="M115" s="260"/>
      <c r="N115" s="261"/>
      <c r="O115" s="261"/>
      <c r="P115" s="261"/>
      <c r="Q115" s="261"/>
      <c r="R115" s="261"/>
      <c r="S115" s="261"/>
      <c r="T115" s="26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3" t="s">
        <v>135</v>
      </c>
      <c r="AU115" s="263" t="s">
        <v>82</v>
      </c>
      <c r="AV115" s="14" t="s">
        <v>8</v>
      </c>
      <c r="AW115" s="14" t="s">
        <v>36</v>
      </c>
      <c r="AX115" s="14" t="s">
        <v>74</v>
      </c>
      <c r="AY115" s="263" t="s">
        <v>125</v>
      </c>
    </row>
    <row r="116" s="13" customFormat="1">
      <c r="A116" s="13"/>
      <c r="B116" s="230"/>
      <c r="C116" s="231"/>
      <c r="D116" s="232" t="s">
        <v>135</v>
      </c>
      <c r="E116" s="233" t="s">
        <v>20</v>
      </c>
      <c r="F116" s="234" t="s">
        <v>457</v>
      </c>
      <c r="G116" s="231"/>
      <c r="H116" s="235">
        <v>7.5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135</v>
      </c>
      <c r="AU116" s="241" t="s">
        <v>82</v>
      </c>
      <c r="AV116" s="13" t="s">
        <v>82</v>
      </c>
      <c r="AW116" s="13" t="s">
        <v>36</v>
      </c>
      <c r="AX116" s="13" t="s">
        <v>74</v>
      </c>
      <c r="AY116" s="241" t="s">
        <v>125</v>
      </c>
    </row>
    <row r="117" s="14" customFormat="1">
      <c r="A117" s="14"/>
      <c r="B117" s="254"/>
      <c r="C117" s="255"/>
      <c r="D117" s="232" t="s">
        <v>135</v>
      </c>
      <c r="E117" s="256" t="s">
        <v>20</v>
      </c>
      <c r="F117" s="257" t="s">
        <v>458</v>
      </c>
      <c r="G117" s="255"/>
      <c r="H117" s="256" t="s">
        <v>20</v>
      </c>
      <c r="I117" s="258"/>
      <c r="J117" s="255"/>
      <c r="K117" s="255"/>
      <c r="L117" s="259"/>
      <c r="M117" s="260"/>
      <c r="N117" s="261"/>
      <c r="O117" s="261"/>
      <c r="P117" s="261"/>
      <c r="Q117" s="261"/>
      <c r="R117" s="261"/>
      <c r="S117" s="261"/>
      <c r="T117" s="26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3" t="s">
        <v>135</v>
      </c>
      <c r="AU117" s="263" t="s">
        <v>82</v>
      </c>
      <c r="AV117" s="14" t="s">
        <v>8</v>
      </c>
      <c r="AW117" s="14" t="s">
        <v>36</v>
      </c>
      <c r="AX117" s="14" t="s">
        <v>74</v>
      </c>
      <c r="AY117" s="263" t="s">
        <v>125</v>
      </c>
    </row>
    <row r="118" s="13" customFormat="1">
      <c r="A118" s="13"/>
      <c r="B118" s="230"/>
      <c r="C118" s="231"/>
      <c r="D118" s="232" t="s">
        <v>135</v>
      </c>
      <c r="E118" s="233" t="s">
        <v>20</v>
      </c>
      <c r="F118" s="234" t="s">
        <v>444</v>
      </c>
      <c r="G118" s="231"/>
      <c r="H118" s="235">
        <v>4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135</v>
      </c>
      <c r="AU118" s="241" t="s">
        <v>82</v>
      </c>
      <c r="AV118" s="13" t="s">
        <v>82</v>
      </c>
      <c r="AW118" s="13" t="s">
        <v>36</v>
      </c>
      <c r="AX118" s="13" t="s">
        <v>74</v>
      </c>
      <c r="AY118" s="241" t="s">
        <v>125</v>
      </c>
    </row>
    <row r="119" s="14" customFormat="1">
      <c r="A119" s="14"/>
      <c r="B119" s="254"/>
      <c r="C119" s="255"/>
      <c r="D119" s="232" t="s">
        <v>135</v>
      </c>
      <c r="E119" s="256" t="s">
        <v>20</v>
      </c>
      <c r="F119" s="257" t="s">
        <v>459</v>
      </c>
      <c r="G119" s="255"/>
      <c r="H119" s="256" t="s">
        <v>20</v>
      </c>
      <c r="I119" s="258"/>
      <c r="J119" s="255"/>
      <c r="K119" s="255"/>
      <c r="L119" s="259"/>
      <c r="M119" s="260"/>
      <c r="N119" s="261"/>
      <c r="O119" s="261"/>
      <c r="P119" s="261"/>
      <c r="Q119" s="261"/>
      <c r="R119" s="261"/>
      <c r="S119" s="261"/>
      <c r="T119" s="26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3" t="s">
        <v>135</v>
      </c>
      <c r="AU119" s="263" t="s">
        <v>82</v>
      </c>
      <c r="AV119" s="14" t="s">
        <v>8</v>
      </c>
      <c r="AW119" s="14" t="s">
        <v>36</v>
      </c>
      <c r="AX119" s="14" t="s">
        <v>74</v>
      </c>
      <c r="AY119" s="263" t="s">
        <v>125</v>
      </c>
    </row>
    <row r="120" s="13" customFormat="1">
      <c r="A120" s="13"/>
      <c r="B120" s="230"/>
      <c r="C120" s="231"/>
      <c r="D120" s="232" t="s">
        <v>135</v>
      </c>
      <c r="E120" s="233" t="s">
        <v>20</v>
      </c>
      <c r="F120" s="234" t="s">
        <v>444</v>
      </c>
      <c r="G120" s="231"/>
      <c r="H120" s="235">
        <v>4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135</v>
      </c>
      <c r="AU120" s="241" t="s">
        <v>82</v>
      </c>
      <c r="AV120" s="13" t="s">
        <v>82</v>
      </c>
      <c r="AW120" s="13" t="s">
        <v>36</v>
      </c>
      <c r="AX120" s="13" t="s">
        <v>74</v>
      </c>
      <c r="AY120" s="241" t="s">
        <v>125</v>
      </c>
    </row>
    <row r="121" s="14" customFormat="1">
      <c r="A121" s="14"/>
      <c r="B121" s="254"/>
      <c r="C121" s="255"/>
      <c r="D121" s="232" t="s">
        <v>135</v>
      </c>
      <c r="E121" s="256" t="s">
        <v>20</v>
      </c>
      <c r="F121" s="257" t="s">
        <v>460</v>
      </c>
      <c r="G121" s="255"/>
      <c r="H121" s="256" t="s">
        <v>20</v>
      </c>
      <c r="I121" s="258"/>
      <c r="J121" s="255"/>
      <c r="K121" s="255"/>
      <c r="L121" s="259"/>
      <c r="M121" s="260"/>
      <c r="N121" s="261"/>
      <c r="O121" s="261"/>
      <c r="P121" s="261"/>
      <c r="Q121" s="261"/>
      <c r="R121" s="261"/>
      <c r="S121" s="261"/>
      <c r="T121" s="26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3" t="s">
        <v>135</v>
      </c>
      <c r="AU121" s="263" t="s">
        <v>82</v>
      </c>
      <c r="AV121" s="14" t="s">
        <v>8</v>
      </c>
      <c r="AW121" s="14" t="s">
        <v>36</v>
      </c>
      <c r="AX121" s="14" t="s">
        <v>74</v>
      </c>
      <c r="AY121" s="263" t="s">
        <v>125</v>
      </c>
    </row>
    <row r="122" s="13" customFormat="1">
      <c r="A122" s="13"/>
      <c r="B122" s="230"/>
      <c r="C122" s="231"/>
      <c r="D122" s="232" t="s">
        <v>135</v>
      </c>
      <c r="E122" s="233" t="s">
        <v>20</v>
      </c>
      <c r="F122" s="234" t="s">
        <v>450</v>
      </c>
      <c r="G122" s="231"/>
      <c r="H122" s="235">
        <v>4.5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135</v>
      </c>
      <c r="AU122" s="241" t="s">
        <v>82</v>
      </c>
      <c r="AV122" s="13" t="s">
        <v>82</v>
      </c>
      <c r="AW122" s="13" t="s">
        <v>36</v>
      </c>
      <c r="AX122" s="13" t="s">
        <v>74</v>
      </c>
      <c r="AY122" s="241" t="s">
        <v>125</v>
      </c>
    </row>
    <row r="123" s="14" customFormat="1">
      <c r="A123" s="14"/>
      <c r="B123" s="254"/>
      <c r="C123" s="255"/>
      <c r="D123" s="232" t="s">
        <v>135</v>
      </c>
      <c r="E123" s="256" t="s">
        <v>20</v>
      </c>
      <c r="F123" s="257" t="s">
        <v>461</v>
      </c>
      <c r="G123" s="255"/>
      <c r="H123" s="256" t="s">
        <v>20</v>
      </c>
      <c r="I123" s="258"/>
      <c r="J123" s="255"/>
      <c r="K123" s="255"/>
      <c r="L123" s="259"/>
      <c r="M123" s="260"/>
      <c r="N123" s="261"/>
      <c r="O123" s="261"/>
      <c r="P123" s="261"/>
      <c r="Q123" s="261"/>
      <c r="R123" s="261"/>
      <c r="S123" s="261"/>
      <c r="T123" s="26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3" t="s">
        <v>135</v>
      </c>
      <c r="AU123" s="263" t="s">
        <v>82</v>
      </c>
      <c r="AV123" s="14" t="s">
        <v>8</v>
      </c>
      <c r="AW123" s="14" t="s">
        <v>36</v>
      </c>
      <c r="AX123" s="14" t="s">
        <v>74</v>
      </c>
      <c r="AY123" s="263" t="s">
        <v>125</v>
      </c>
    </row>
    <row r="124" s="13" customFormat="1">
      <c r="A124" s="13"/>
      <c r="B124" s="230"/>
      <c r="C124" s="231"/>
      <c r="D124" s="232" t="s">
        <v>135</v>
      </c>
      <c r="E124" s="233" t="s">
        <v>20</v>
      </c>
      <c r="F124" s="234" t="s">
        <v>450</v>
      </c>
      <c r="G124" s="231"/>
      <c r="H124" s="235">
        <v>4.5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135</v>
      </c>
      <c r="AU124" s="241" t="s">
        <v>82</v>
      </c>
      <c r="AV124" s="13" t="s">
        <v>82</v>
      </c>
      <c r="AW124" s="13" t="s">
        <v>36</v>
      </c>
      <c r="AX124" s="13" t="s">
        <v>74</v>
      </c>
      <c r="AY124" s="241" t="s">
        <v>125</v>
      </c>
    </row>
    <row r="125" s="14" customFormat="1">
      <c r="A125" s="14"/>
      <c r="B125" s="254"/>
      <c r="C125" s="255"/>
      <c r="D125" s="232" t="s">
        <v>135</v>
      </c>
      <c r="E125" s="256" t="s">
        <v>20</v>
      </c>
      <c r="F125" s="257" t="s">
        <v>462</v>
      </c>
      <c r="G125" s="255"/>
      <c r="H125" s="256" t="s">
        <v>20</v>
      </c>
      <c r="I125" s="258"/>
      <c r="J125" s="255"/>
      <c r="K125" s="255"/>
      <c r="L125" s="259"/>
      <c r="M125" s="260"/>
      <c r="N125" s="261"/>
      <c r="O125" s="261"/>
      <c r="P125" s="261"/>
      <c r="Q125" s="261"/>
      <c r="R125" s="261"/>
      <c r="S125" s="261"/>
      <c r="T125" s="26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3" t="s">
        <v>135</v>
      </c>
      <c r="AU125" s="263" t="s">
        <v>82</v>
      </c>
      <c r="AV125" s="14" t="s">
        <v>8</v>
      </c>
      <c r="AW125" s="14" t="s">
        <v>36</v>
      </c>
      <c r="AX125" s="14" t="s">
        <v>74</v>
      </c>
      <c r="AY125" s="263" t="s">
        <v>125</v>
      </c>
    </row>
    <row r="126" s="13" customFormat="1">
      <c r="A126" s="13"/>
      <c r="B126" s="230"/>
      <c r="C126" s="231"/>
      <c r="D126" s="232" t="s">
        <v>135</v>
      </c>
      <c r="E126" s="233" t="s">
        <v>20</v>
      </c>
      <c r="F126" s="234" t="s">
        <v>450</v>
      </c>
      <c r="G126" s="231"/>
      <c r="H126" s="235">
        <v>4.5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135</v>
      </c>
      <c r="AU126" s="241" t="s">
        <v>82</v>
      </c>
      <c r="AV126" s="13" t="s">
        <v>82</v>
      </c>
      <c r="AW126" s="13" t="s">
        <v>36</v>
      </c>
      <c r="AX126" s="13" t="s">
        <v>74</v>
      </c>
      <c r="AY126" s="241" t="s">
        <v>125</v>
      </c>
    </row>
    <row r="127" s="14" customFormat="1">
      <c r="A127" s="14"/>
      <c r="B127" s="254"/>
      <c r="C127" s="255"/>
      <c r="D127" s="232" t="s">
        <v>135</v>
      </c>
      <c r="E127" s="256" t="s">
        <v>20</v>
      </c>
      <c r="F127" s="257" t="s">
        <v>463</v>
      </c>
      <c r="G127" s="255"/>
      <c r="H127" s="256" t="s">
        <v>20</v>
      </c>
      <c r="I127" s="258"/>
      <c r="J127" s="255"/>
      <c r="K127" s="255"/>
      <c r="L127" s="259"/>
      <c r="M127" s="260"/>
      <c r="N127" s="261"/>
      <c r="O127" s="261"/>
      <c r="P127" s="261"/>
      <c r="Q127" s="261"/>
      <c r="R127" s="261"/>
      <c r="S127" s="261"/>
      <c r="T127" s="26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3" t="s">
        <v>135</v>
      </c>
      <c r="AU127" s="263" t="s">
        <v>82</v>
      </c>
      <c r="AV127" s="14" t="s">
        <v>8</v>
      </c>
      <c r="AW127" s="14" t="s">
        <v>36</v>
      </c>
      <c r="AX127" s="14" t="s">
        <v>74</v>
      </c>
      <c r="AY127" s="263" t="s">
        <v>125</v>
      </c>
    </row>
    <row r="128" s="13" customFormat="1">
      <c r="A128" s="13"/>
      <c r="B128" s="230"/>
      <c r="C128" s="231"/>
      <c r="D128" s="232" t="s">
        <v>135</v>
      </c>
      <c r="E128" s="233" t="s">
        <v>20</v>
      </c>
      <c r="F128" s="234" t="s">
        <v>450</v>
      </c>
      <c r="G128" s="231"/>
      <c r="H128" s="235">
        <v>4.5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135</v>
      </c>
      <c r="AU128" s="241" t="s">
        <v>82</v>
      </c>
      <c r="AV128" s="13" t="s">
        <v>82</v>
      </c>
      <c r="AW128" s="13" t="s">
        <v>36</v>
      </c>
      <c r="AX128" s="13" t="s">
        <v>74</v>
      </c>
      <c r="AY128" s="241" t="s">
        <v>125</v>
      </c>
    </row>
    <row r="129" s="14" customFormat="1">
      <c r="A129" s="14"/>
      <c r="B129" s="254"/>
      <c r="C129" s="255"/>
      <c r="D129" s="232" t="s">
        <v>135</v>
      </c>
      <c r="E129" s="256" t="s">
        <v>20</v>
      </c>
      <c r="F129" s="257" t="s">
        <v>464</v>
      </c>
      <c r="G129" s="255"/>
      <c r="H129" s="256" t="s">
        <v>20</v>
      </c>
      <c r="I129" s="258"/>
      <c r="J129" s="255"/>
      <c r="K129" s="255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135</v>
      </c>
      <c r="AU129" s="263" t="s">
        <v>82</v>
      </c>
      <c r="AV129" s="14" t="s">
        <v>8</v>
      </c>
      <c r="AW129" s="14" t="s">
        <v>36</v>
      </c>
      <c r="AX129" s="14" t="s">
        <v>74</v>
      </c>
      <c r="AY129" s="263" t="s">
        <v>125</v>
      </c>
    </row>
    <row r="130" s="13" customFormat="1">
      <c r="A130" s="13"/>
      <c r="B130" s="230"/>
      <c r="C130" s="231"/>
      <c r="D130" s="232" t="s">
        <v>135</v>
      </c>
      <c r="E130" s="233" t="s">
        <v>20</v>
      </c>
      <c r="F130" s="234" t="s">
        <v>457</v>
      </c>
      <c r="G130" s="231"/>
      <c r="H130" s="235">
        <v>7.5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135</v>
      </c>
      <c r="AU130" s="241" t="s">
        <v>82</v>
      </c>
      <c r="AV130" s="13" t="s">
        <v>82</v>
      </c>
      <c r="AW130" s="13" t="s">
        <v>36</v>
      </c>
      <c r="AX130" s="13" t="s">
        <v>74</v>
      </c>
      <c r="AY130" s="241" t="s">
        <v>125</v>
      </c>
    </row>
    <row r="131" s="14" customFormat="1">
      <c r="A131" s="14"/>
      <c r="B131" s="254"/>
      <c r="C131" s="255"/>
      <c r="D131" s="232" t="s">
        <v>135</v>
      </c>
      <c r="E131" s="256" t="s">
        <v>20</v>
      </c>
      <c r="F131" s="257" t="s">
        <v>465</v>
      </c>
      <c r="G131" s="255"/>
      <c r="H131" s="256" t="s">
        <v>20</v>
      </c>
      <c r="I131" s="258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135</v>
      </c>
      <c r="AU131" s="263" t="s">
        <v>82</v>
      </c>
      <c r="AV131" s="14" t="s">
        <v>8</v>
      </c>
      <c r="AW131" s="14" t="s">
        <v>36</v>
      </c>
      <c r="AX131" s="14" t="s">
        <v>74</v>
      </c>
      <c r="AY131" s="263" t="s">
        <v>125</v>
      </c>
    </row>
    <row r="132" s="13" customFormat="1">
      <c r="A132" s="13"/>
      <c r="B132" s="230"/>
      <c r="C132" s="231"/>
      <c r="D132" s="232" t="s">
        <v>135</v>
      </c>
      <c r="E132" s="233" t="s">
        <v>20</v>
      </c>
      <c r="F132" s="234" t="s">
        <v>444</v>
      </c>
      <c r="G132" s="231"/>
      <c r="H132" s="235">
        <v>4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135</v>
      </c>
      <c r="AU132" s="241" t="s">
        <v>82</v>
      </c>
      <c r="AV132" s="13" t="s">
        <v>82</v>
      </c>
      <c r="AW132" s="13" t="s">
        <v>36</v>
      </c>
      <c r="AX132" s="13" t="s">
        <v>74</v>
      </c>
      <c r="AY132" s="241" t="s">
        <v>125</v>
      </c>
    </row>
    <row r="133" s="14" customFormat="1">
      <c r="A133" s="14"/>
      <c r="B133" s="254"/>
      <c r="C133" s="255"/>
      <c r="D133" s="232" t="s">
        <v>135</v>
      </c>
      <c r="E133" s="256" t="s">
        <v>20</v>
      </c>
      <c r="F133" s="257" t="s">
        <v>466</v>
      </c>
      <c r="G133" s="255"/>
      <c r="H133" s="256" t="s">
        <v>20</v>
      </c>
      <c r="I133" s="258"/>
      <c r="J133" s="255"/>
      <c r="K133" s="255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135</v>
      </c>
      <c r="AU133" s="263" t="s">
        <v>82</v>
      </c>
      <c r="AV133" s="14" t="s">
        <v>8</v>
      </c>
      <c r="AW133" s="14" t="s">
        <v>36</v>
      </c>
      <c r="AX133" s="14" t="s">
        <v>74</v>
      </c>
      <c r="AY133" s="263" t="s">
        <v>125</v>
      </c>
    </row>
    <row r="134" s="13" customFormat="1">
      <c r="A134" s="13"/>
      <c r="B134" s="230"/>
      <c r="C134" s="231"/>
      <c r="D134" s="232" t="s">
        <v>135</v>
      </c>
      <c r="E134" s="233" t="s">
        <v>20</v>
      </c>
      <c r="F134" s="234" t="s">
        <v>444</v>
      </c>
      <c r="G134" s="231"/>
      <c r="H134" s="235">
        <v>4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135</v>
      </c>
      <c r="AU134" s="241" t="s">
        <v>82</v>
      </c>
      <c r="AV134" s="13" t="s">
        <v>82</v>
      </c>
      <c r="AW134" s="13" t="s">
        <v>36</v>
      </c>
      <c r="AX134" s="13" t="s">
        <v>74</v>
      </c>
      <c r="AY134" s="241" t="s">
        <v>125</v>
      </c>
    </row>
    <row r="135" s="14" customFormat="1">
      <c r="A135" s="14"/>
      <c r="B135" s="254"/>
      <c r="C135" s="255"/>
      <c r="D135" s="232" t="s">
        <v>135</v>
      </c>
      <c r="E135" s="256" t="s">
        <v>20</v>
      </c>
      <c r="F135" s="257" t="s">
        <v>467</v>
      </c>
      <c r="G135" s="255"/>
      <c r="H135" s="256" t="s">
        <v>20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135</v>
      </c>
      <c r="AU135" s="263" t="s">
        <v>82</v>
      </c>
      <c r="AV135" s="14" t="s">
        <v>8</v>
      </c>
      <c r="AW135" s="14" t="s">
        <v>36</v>
      </c>
      <c r="AX135" s="14" t="s">
        <v>74</v>
      </c>
      <c r="AY135" s="263" t="s">
        <v>125</v>
      </c>
    </row>
    <row r="136" s="13" customFormat="1">
      <c r="A136" s="13"/>
      <c r="B136" s="230"/>
      <c r="C136" s="231"/>
      <c r="D136" s="232" t="s">
        <v>135</v>
      </c>
      <c r="E136" s="233" t="s">
        <v>20</v>
      </c>
      <c r="F136" s="234" t="s">
        <v>444</v>
      </c>
      <c r="G136" s="231"/>
      <c r="H136" s="235">
        <v>4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135</v>
      </c>
      <c r="AU136" s="241" t="s">
        <v>82</v>
      </c>
      <c r="AV136" s="13" t="s">
        <v>82</v>
      </c>
      <c r="AW136" s="13" t="s">
        <v>36</v>
      </c>
      <c r="AX136" s="13" t="s">
        <v>74</v>
      </c>
      <c r="AY136" s="241" t="s">
        <v>125</v>
      </c>
    </row>
    <row r="137" s="14" customFormat="1">
      <c r="A137" s="14"/>
      <c r="B137" s="254"/>
      <c r="C137" s="255"/>
      <c r="D137" s="232" t="s">
        <v>135</v>
      </c>
      <c r="E137" s="256" t="s">
        <v>20</v>
      </c>
      <c r="F137" s="257" t="s">
        <v>468</v>
      </c>
      <c r="G137" s="255"/>
      <c r="H137" s="256" t="s">
        <v>20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135</v>
      </c>
      <c r="AU137" s="263" t="s">
        <v>82</v>
      </c>
      <c r="AV137" s="14" t="s">
        <v>8</v>
      </c>
      <c r="AW137" s="14" t="s">
        <v>36</v>
      </c>
      <c r="AX137" s="14" t="s">
        <v>74</v>
      </c>
      <c r="AY137" s="263" t="s">
        <v>125</v>
      </c>
    </row>
    <row r="138" s="13" customFormat="1">
      <c r="A138" s="13"/>
      <c r="B138" s="230"/>
      <c r="C138" s="231"/>
      <c r="D138" s="232" t="s">
        <v>135</v>
      </c>
      <c r="E138" s="233" t="s">
        <v>20</v>
      </c>
      <c r="F138" s="234" t="s">
        <v>457</v>
      </c>
      <c r="G138" s="231"/>
      <c r="H138" s="235">
        <v>7.5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135</v>
      </c>
      <c r="AU138" s="241" t="s">
        <v>82</v>
      </c>
      <c r="AV138" s="13" t="s">
        <v>82</v>
      </c>
      <c r="AW138" s="13" t="s">
        <v>36</v>
      </c>
      <c r="AX138" s="13" t="s">
        <v>74</v>
      </c>
      <c r="AY138" s="241" t="s">
        <v>125</v>
      </c>
    </row>
    <row r="139" s="14" customFormat="1">
      <c r="A139" s="14"/>
      <c r="B139" s="254"/>
      <c r="C139" s="255"/>
      <c r="D139" s="232" t="s">
        <v>135</v>
      </c>
      <c r="E139" s="256" t="s">
        <v>20</v>
      </c>
      <c r="F139" s="257" t="s">
        <v>469</v>
      </c>
      <c r="G139" s="255"/>
      <c r="H139" s="256" t="s">
        <v>20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135</v>
      </c>
      <c r="AU139" s="263" t="s">
        <v>82</v>
      </c>
      <c r="AV139" s="14" t="s">
        <v>8</v>
      </c>
      <c r="AW139" s="14" t="s">
        <v>36</v>
      </c>
      <c r="AX139" s="14" t="s">
        <v>74</v>
      </c>
      <c r="AY139" s="263" t="s">
        <v>125</v>
      </c>
    </row>
    <row r="140" s="13" customFormat="1">
      <c r="A140" s="13"/>
      <c r="B140" s="230"/>
      <c r="C140" s="231"/>
      <c r="D140" s="232" t="s">
        <v>135</v>
      </c>
      <c r="E140" s="233" t="s">
        <v>20</v>
      </c>
      <c r="F140" s="234" t="s">
        <v>444</v>
      </c>
      <c r="G140" s="231"/>
      <c r="H140" s="235">
        <v>4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135</v>
      </c>
      <c r="AU140" s="241" t="s">
        <v>82</v>
      </c>
      <c r="AV140" s="13" t="s">
        <v>82</v>
      </c>
      <c r="AW140" s="13" t="s">
        <v>36</v>
      </c>
      <c r="AX140" s="13" t="s">
        <v>74</v>
      </c>
      <c r="AY140" s="241" t="s">
        <v>125</v>
      </c>
    </row>
    <row r="141" s="14" customFormat="1">
      <c r="A141" s="14"/>
      <c r="B141" s="254"/>
      <c r="C141" s="255"/>
      <c r="D141" s="232" t="s">
        <v>135</v>
      </c>
      <c r="E141" s="256" t="s">
        <v>20</v>
      </c>
      <c r="F141" s="257" t="s">
        <v>470</v>
      </c>
      <c r="G141" s="255"/>
      <c r="H141" s="256" t="s">
        <v>20</v>
      </c>
      <c r="I141" s="258"/>
      <c r="J141" s="255"/>
      <c r="K141" s="255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135</v>
      </c>
      <c r="AU141" s="263" t="s">
        <v>82</v>
      </c>
      <c r="AV141" s="14" t="s">
        <v>8</v>
      </c>
      <c r="AW141" s="14" t="s">
        <v>36</v>
      </c>
      <c r="AX141" s="14" t="s">
        <v>74</v>
      </c>
      <c r="AY141" s="263" t="s">
        <v>125</v>
      </c>
    </row>
    <row r="142" s="13" customFormat="1">
      <c r="A142" s="13"/>
      <c r="B142" s="230"/>
      <c r="C142" s="231"/>
      <c r="D142" s="232" t="s">
        <v>135</v>
      </c>
      <c r="E142" s="233" t="s">
        <v>20</v>
      </c>
      <c r="F142" s="234" t="s">
        <v>444</v>
      </c>
      <c r="G142" s="231"/>
      <c r="H142" s="235">
        <v>4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135</v>
      </c>
      <c r="AU142" s="241" t="s">
        <v>82</v>
      </c>
      <c r="AV142" s="13" t="s">
        <v>82</v>
      </c>
      <c r="AW142" s="13" t="s">
        <v>36</v>
      </c>
      <c r="AX142" s="13" t="s">
        <v>74</v>
      </c>
      <c r="AY142" s="241" t="s">
        <v>125</v>
      </c>
    </row>
    <row r="143" s="14" customFormat="1">
      <c r="A143" s="14"/>
      <c r="B143" s="254"/>
      <c r="C143" s="255"/>
      <c r="D143" s="232" t="s">
        <v>135</v>
      </c>
      <c r="E143" s="256" t="s">
        <v>20</v>
      </c>
      <c r="F143" s="257" t="s">
        <v>471</v>
      </c>
      <c r="G143" s="255"/>
      <c r="H143" s="256" t="s">
        <v>20</v>
      </c>
      <c r="I143" s="258"/>
      <c r="J143" s="255"/>
      <c r="K143" s="255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135</v>
      </c>
      <c r="AU143" s="263" t="s">
        <v>82</v>
      </c>
      <c r="AV143" s="14" t="s">
        <v>8</v>
      </c>
      <c r="AW143" s="14" t="s">
        <v>36</v>
      </c>
      <c r="AX143" s="14" t="s">
        <v>74</v>
      </c>
      <c r="AY143" s="263" t="s">
        <v>125</v>
      </c>
    </row>
    <row r="144" s="13" customFormat="1">
      <c r="A144" s="13"/>
      <c r="B144" s="230"/>
      <c r="C144" s="231"/>
      <c r="D144" s="232" t="s">
        <v>135</v>
      </c>
      <c r="E144" s="233" t="s">
        <v>20</v>
      </c>
      <c r="F144" s="234" t="s">
        <v>472</v>
      </c>
      <c r="G144" s="231"/>
      <c r="H144" s="235">
        <v>10.5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135</v>
      </c>
      <c r="AU144" s="241" t="s">
        <v>82</v>
      </c>
      <c r="AV144" s="13" t="s">
        <v>82</v>
      </c>
      <c r="AW144" s="13" t="s">
        <v>36</v>
      </c>
      <c r="AX144" s="13" t="s">
        <v>74</v>
      </c>
      <c r="AY144" s="241" t="s">
        <v>125</v>
      </c>
    </row>
    <row r="145" s="14" customFormat="1">
      <c r="A145" s="14"/>
      <c r="B145" s="254"/>
      <c r="C145" s="255"/>
      <c r="D145" s="232" t="s">
        <v>135</v>
      </c>
      <c r="E145" s="256" t="s">
        <v>20</v>
      </c>
      <c r="F145" s="257" t="s">
        <v>473</v>
      </c>
      <c r="G145" s="255"/>
      <c r="H145" s="256" t="s">
        <v>20</v>
      </c>
      <c r="I145" s="258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135</v>
      </c>
      <c r="AU145" s="263" t="s">
        <v>82</v>
      </c>
      <c r="AV145" s="14" t="s">
        <v>8</v>
      </c>
      <c r="AW145" s="14" t="s">
        <v>36</v>
      </c>
      <c r="AX145" s="14" t="s">
        <v>74</v>
      </c>
      <c r="AY145" s="263" t="s">
        <v>125</v>
      </c>
    </row>
    <row r="146" s="13" customFormat="1">
      <c r="A146" s="13"/>
      <c r="B146" s="230"/>
      <c r="C146" s="231"/>
      <c r="D146" s="232" t="s">
        <v>135</v>
      </c>
      <c r="E146" s="233" t="s">
        <v>20</v>
      </c>
      <c r="F146" s="234" t="s">
        <v>444</v>
      </c>
      <c r="G146" s="231"/>
      <c r="H146" s="235">
        <v>4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135</v>
      </c>
      <c r="AU146" s="241" t="s">
        <v>82</v>
      </c>
      <c r="AV146" s="13" t="s">
        <v>82</v>
      </c>
      <c r="AW146" s="13" t="s">
        <v>36</v>
      </c>
      <c r="AX146" s="13" t="s">
        <v>74</v>
      </c>
      <c r="AY146" s="241" t="s">
        <v>125</v>
      </c>
    </row>
    <row r="147" s="14" customFormat="1">
      <c r="A147" s="14"/>
      <c r="B147" s="254"/>
      <c r="C147" s="255"/>
      <c r="D147" s="232" t="s">
        <v>135</v>
      </c>
      <c r="E147" s="256" t="s">
        <v>20</v>
      </c>
      <c r="F147" s="257" t="s">
        <v>474</v>
      </c>
      <c r="G147" s="255"/>
      <c r="H147" s="256" t="s">
        <v>20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135</v>
      </c>
      <c r="AU147" s="263" t="s">
        <v>82</v>
      </c>
      <c r="AV147" s="14" t="s">
        <v>8</v>
      </c>
      <c r="AW147" s="14" t="s">
        <v>36</v>
      </c>
      <c r="AX147" s="14" t="s">
        <v>74</v>
      </c>
      <c r="AY147" s="263" t="s">
        <v>125</v>
      </c>
    </row>
    <row r="148" s="13" customFormat="1">
      <c r="A148" s="13"/>
      <c r="B148" s="230"/>
      <c r="C148" s="231"/>
      <c r="D148" s="232" t="s">
        <v>135</v>
      </c>
      <c r="E148" s="233" t="s">
        <v>20</v>
      </c>
      <c r="F148" s="234" t="s">
        <v>444</v>
      </c>
      <c r="G148" s="231"/>
      <c r="H148" s="235">
        <v>4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135</v>
      </c>
      <c r="AU148" s="241" t="s">
        <v>82</v>
      </c>
      <c r="AV148" s="13" t="s">
        <v>82</v>
      </c>
      <c r="AW148" s="13" t="s">
        <v>36</v>
      </c>
      <c r="AX148" s="13" t="s">
        <v>74</v>
      </c>
      <c r="AY148" s="241" t="s">
        <v>125</v>
      </c>
    </row>
    <row r="149" s="14" customFormat="1">
      <c r="A149" s="14"/>
      <c r="B149" s="254"/>
      <c r="C149" s="255"/>
      <c r="D149" s="232" t="s">
        <v>135</v>
      </c>
      <c r="E149" s="256" t="s">
        <v>20</v>
      </c>
      <c r="F149" s="257" t="s">
        <v>475</v>
      </c>
      <c r="G149" s="255"/>
      <c r="H149" s="256" t="s">
        <v>20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135</v>
      </c>
      <c r="AU149" s="263" t="s">
        <v>82</v>
      </c>
      <c r="AV149" s="14" t="s">
        <v>8</v>
      </c>
      <c r="AW149" s="14" t="s">
        <v>36</v>
      </c>
      <c r="AX149" s="14" t="s">
        <v>74</v>
      </c>
      <c r="AY149" s="263" t="s">
        <v>125</v>
      </c>
    </row>
    <row r="150" s="13" customFormat="1">
      <c r="A150" s="13"/>
      <c r="B150" s="230"/>
      <c r="C150" s="231"/>
      <c r="D150" s="232" t="s">
        <v>135</v>
      </c>
      <c r="E150" s="233" t="s">
        <v>20</v>
      </c>
      <c r="F150" s="234" t="s">
        <v>444</v>
      </c>
      <c r="G150" s="231"/>
      <c r="H150" s="235">
        <v>4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135</v>
      </c>
      <c r="AU150" s="241" t="s">
        <v>82</v>
      </c>
      <c r="AV150" s="13" t="s">
        <v>82</v>
      </c>
      <c r="AW150" s="13" t="s">
        <v>36</v>
      </c>
      <c r="AX150" s="13" t="s">
        <v>74</v>
      </c>
      <c r="AY150" s="241" t="s">
        <v>125</v>
      </c>
    </row>
    <row r="151" s="14" customFormat="1">
      <c r="A151" s="14"/>
      <c r="B151" s="254"/>
      <c r="C151" s="255"/>
      <c r="D151" s="232" t="s">
        <v>135</v>
      </c>
      <c r="E151" s="256" t="s">
        <v>20</v>
      </c>
      <c r="F151" s="257" t="s">
        <v>476</v>
      </c>
      <c r="G151" s="255"/>
      <c r="H151" s="256" t="s">
        <v>20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135</v>
      </c>
      <c r="AU151" s="263" t="s">
        <v>82</v>
      </c>
      <c r="AV151" s="14" t="s">
        <v>8</v>
      </c>
      <c r="AW151" s="14" t="s">
        <v>36</v>
      </c>
      <c r="AX151" s="14" t="s">
        <v>74</v>
      </c>
      <c r="AY151" s="263" t="s">
        <v>125</v>
      </c>
    </row>
    <row r="152" s="13" customFormat="1">
      <c r="A152" s="13"/>
      <c r="B152" s="230"/>
      <c r="C152" s="231"/>
      <c r="D152" s="232" t="s">
        <v>135</v>
      </c>
      <c r="E152" s="233" t="s">
        <v>20</v>
      </c>
      <c r="F152" s="234" t="s">
        <v>444</v>
      </c>
      <c r="G152" s="231"/>
      <c r="H152" s="235">
        <v>4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135</v>
      </c>
      <c r="AU152" s="241" t="s">
        <v>82</v>
      </c>
      <c r="AV152" s="13" t="s">
        <v>82</v>
      </c>
      <c r="AW152" s="13" t="s">
        <v>36</v>
      </c>
      <c r="AX152" s="13" t="s">
        <v>74</v>
      </c>
      <c r="AY152" s="241" t="s">
        <v>125</v>
      </c>
    </row>
    <row r="153" s="14" customFormat="1">
      <c r="A153" s="14"/>
      <c r="B153" s="254"/>
      <c r="C153" s="255"/>
      <c r="D153" s="232" t="s">
        <v>135</v>
      </c>
      <c r="E153" s="256" t="s">
        <v>20</v>
      </c>
      <c r="F153" s="257" t="s">
        <v>477</v>
      </c>
      <c r="G153" s="255"/>
      <c r="H153" s="256" t="s">
        <v>20</v>
      </c>
      <c r="I153" s="258"/>
      <c r="J153" s="255"/>
      <c r="K153" s="255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135</v>
      </c>
      <c r="AU153" s="263" t="s">
        <v>82</v>
      </c>
      <c r="AV153" s="14" t="s">
        <v>8</v>
      </c>
      <c r="AW153" s="14" t="s">
        <v>36</v>
      </c>
      <c r="AX153" s="14" t="s">
        <v>74</v>
      </c>
      <c r="AY153" s="263" t="s">
        <v>125</v>
      </c>
    </row>
    <row r="154" s="13" customFormat="1">
      <c r="A154" s="13"/>
      <c r="B154" s="230"/>
      <c r="C154" s="231"/>
      <c r="D154" s="232" t="s">
        <v>135</v>
      </c>
      <c r="E154" s="233" t="s">
        <v>20</v>
      </c>
      <c r="F154" s="234" t="s">
        <v>444</v>
      </c>
      <c r="G154" s="231"/>
      <c r="H154" s="235">
        <v>4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135</v>
      </c>
      <c r="AU154" s="241" t="s">
        <v>82</v>
      </c>
      <c r="AV154" s="13" t="s">
        <v>82</v>
      </c>
      <c r="AW154" s="13" t="s">
        <v>36</v>
      </c>
      <c r="AX154" s="13" t="s">
        <v>74</v>
      </c>
      <c r="AY154" s="241" t="s">
        <v>125</v>
      </c>
    </row>
    <row r="155" s="14" customFormat="1">
      <c r="A155" s="14"/>
      <c r="B155" s="254"/>
      <c r="C155" s="255"/>
      <c r="D155" s="232" t="s">
        <v>135</v>
      </c>
      <c r="E155" s="256" t="s">
        <v>20</v>
      </c>
      <c r="F155" s="257" t="s">
        <v>478</v>
      </c>
      <c r="G155" s="255"/>
      <c r="H155" s="256" t="s">
        <v>20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135</v>
      </c>
      <c r="AU155" s="263" t="s">
        <v>82</v>
      </c>
      <c r="AV155" s="14" t="s">
        <v>8</v>
      </c>
      <c r="AW155" s="14" t="s">
        <v>36</v>
      </c>
      <c r="AX155" s="14" t="s">
        <v>74</v>
      </c>
      <c r="AY155" s="263" t="s">
        <v>125</v>
      </c>
    </row>
    <row r="156" s="13" customFormat="1">
      <c r="A156" s="13"/>
      <c r="B156" s="230"/>
      <c r="C156" s="231"/>
      <c r="D156" s="232" t="s">
        <v>135</v>
      </c>
      <c r="E156" s="233" t="s">
        <v>20</v>
      </c>
      <c r="F156" s="234" t="s">
        <v>457</v>
      </c>
      <c r="G156" s="231"/>
      <c r="H156" s="235">
        <v>7.5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135</v>
      </c>
      <c r="AU156" s="241" t="s">
        <v>82</v>
      </c>
      <c r="AV156" s="13" t="s">
        <v>82</v>
      </c>
      <c r="AW156" s="13" t="s">
        <v>36</v>
      </c>
      <c r="AX156" s="13" t="s">
        <v>74</v>
      </c>
      <c r="AY156" s="241" t="s">
        <v>125</v>
      </c>
    </row>
    <row r="157" s="14" customFormat="1">
      <c r="A157" s="14"/>
      <c r="B157" s="254"/>
      <c r="C157" s="255"/>
      <c r="D157" s="232" t="s">
        <v>135</v>
      </c>
      <c r="E157" s="256" t="s">
        <v>20</v>
      </c>
      <c r="F157" s="257" t="s">
        <v>479</v>
      </c>
      <c r="G157" s="255"/>
      <c r="H157" s="256" t="s">
        <v>20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135</v>
      </c>
      <c r="AU157" s="263" t="s">
        <v>82</v>
      </c>
      <c r="AV157" s="14" t="s">
        <v>8</v>
      </c>
      <c r="AW157" s="14" t="s">
        <v>36</v>
      </c>
      <c r="AX157" s="14" t="s">
        <v>74</v>
      </c>
      <c r="AY157" s="263" t="s">
        <v>125</v>
      </c>
    </row>
    <row r="158" s="13" customFormat="1">
      <c r="A158" s="13"/>
      <c r="B158" s="230"/>
      <c r="C158" s="231"/>
      <c r="D158" s="232" t="s">
        <v>135</v>
      </c>
      <c r="E158" s="233" t="s">
        <v>20</v>
      </c>
      <c r="F158" s="234" t="s">
        <v>480</v>
      </c>
      <c r="G158" s="231"/>
      <c r="H158" s="235">
        <v>11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135</v>
      </c>
      <c r="AU158" s="241" t="s">
        <v>82</v>
      </c>
      <c r="AV158" s="13" t="s">
        <v>82</v>
      </c>
      <c r="AW158" s="13" t="s">
        <v>36</v>
      </c>
      <c r="AX158" s="13" t="s">
        <v>74</v>
      </c>
      <c r="AY158" s="241" t="s">
        <v>125</v>
      </c>
    </row>
    <row r="159" s="14" customFormat="1">
      <c r="A159" s="14"/>
      <c r="B159" s="254"/>
      <c r="C159" s="255"/>
      <c r="D159" s="232" t="s">
        <v>135</v>
      </c>
      <c r="E159" s="256" t="s">
        <v>20</v>
      </c>
      <c r="F159" s="257" t="s">
        <v>481</v>
      </c>
      <c r="G159" s="255"/>
      <c r="H159" s="256" t="s">
        <v>20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135</v>
      </c>
      <c r="AU159" s="263" t="s">
        <v>82</v>
      </c>
      <c r="AV159" s="14" t="s">
        <v>8</v>
      </c>
      <c r="AW159" s="14" t="s">
        <v>36</v>
      </c>
      <c r="AX159" s="14" t="s">
        <v>74</v>
      </c>
      <c r="AY159" s="263" t="s">
        <v>125</v>
      </c>
    </row>
    <row r="160" s="13" customFormat="1">
      <c r="A160" s="13"/>
      <c r="B160" s="230"/>
      <c r="C160" s="231"/>
      <c r="D160" s="232" t="s">
        <v>135</v>
      </c>
      <c r="E160" s="233" t="s">
        <v>20</v>
      </c>
      <c r="F160" s="234" t="s">
        <v>444</v>
      </c>
      <c r="G160" s="231"/>
      <c r="H160" s="235">
        <v>4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135</v>
      </c>
      <c r="AU160" s="241" t="s">
        <v>82</v>
      </c>
      <c r="AV160" s="13" t="s">
        <v>82</v>
      </c>
      <c r="AW160" s="13" t="s">
        <v>36</v>
      </c>
      <c r="AX160" s="13" t="s">
        <v>74</v>
      </c>
      <c r="AY160" s="241" t="s">
        <v>125</v>
      </c>
    </row>
    <row r="161" s="14" customFormat="1">
      <c r="A161" s="14"/>
      <c r="B161" s="254"/>
      <c r="C161" s="255"/>
      <c r="D161" s="232" t="s">
        <v>135</v>
      </c>
      <c r="E161" s="256" t="s">
        <v>20</v>
      </c>
      <c r="F161" s="257" t="s">
        <v>482</v>
      </c>
      <c r="G161" s="255"/>
      <c r="H161" s="256" t="s">
        <v>20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135</v>
      </c>
      <c r="AU161" s="263" t="s">
        <v>82</v>
      </c>
      <c r="AV161" s="14" t="s">
        <v>8</v>
      </c>
      <c r="AW161" s="14" t="s">
        <v>36</v>
      </c>
      <c r="AX161" s="14" t="s">
        <v>74</v>
      </c>
      <c r="AY161" s="263" t="s">
        <v>125</v>
      </c>
    </row>
    <row r="162" s="13" customFormat="1">
      <c r="A162" s="13"/>
      <c r="B162" s="230"/>
      <c r="C162" s="231"/>
      <c r="D162" s="232" t="s">
        <v>135</v>
      </c>
      <c r="E162" s="233" t="s">
        <v>20</v>
      </c>
      <c r="F162" s="234" t="s">
        <v>444</v>
      </c>
      <c r="G162" s="231"/>
      <c r="H162" s="235">
        <v>4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135</v>
      </c>
      <c r="AU162" s="241" t="s">
        <v>82</v>
      </c>
      <c r="AV162" s="13" t="s">
        <v>82</v>
      </c>
      <c r="AW162" s="13" t="s">
        <v>36</v>
      </c>
      <c r="AX162" s="13" t="s">
        <v>74</v>
      </c>
      <c r="AY162" s="241" t="s">
        <v>125</v>
      </c>
    </row>
    <row r="163" s="14" customFormat="1">
      <c r="A163" s="14"/>
      <c r="B163" s="254"/>
      <c r="C163" s="255"/>
      <c r="D163" s="232" t="s">
        <v>135</v>
      </c>
      <c r="E163" s="256" t="s">
        <v>20</v>
      </c>
      <c r="F163" s="257" t="s">
        <v>483</v>
      </c>
      <c r="G163" s="255"/>
      <c r="H163" s="256" t="s">
        <v>20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135</v>
      </c>
      <c r="AU163" s="263" t="s">
        <v>82</v>
      </c>
      <c r="AV163" s="14" t="s">
        <v>8</v>
      </c>
      <c r="AW163" s="14" t="s">
        <v>36</v>
      </c>
      <c r="AX163" s="14" t="s">
        <v>74</v>
      </c>
      <c r="AY163" s="263" t="s">
        <v>125</v>
      </c>
    </row>
    <row r="164" s="13" customFormat="1">
      <c r="A164" s="13"/>
      <c r="B164" s="230"/>
      <c r="C164" s="231"/>
      <c r="D164" s="232" t="s">
        <v>135</v>
      </c>
      <c r="E164" s="233" t="s">
        <v>20</v>
      </c>
      <c r="F164" s="234" t="s">
        <v>444</v>
      </c>
      <c r="G164" s="231"/>
      <c r="H164" s="235">
        <v>4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135</v>
      </c>
      <c r="AU164" s="241" t="s">
        <v>82</v>
      </c>
      <c r="AV164" s="13" t="s">
        <v>82</v>
      </c>
      <c r="AW164" s="13" t="s">
        <v>36</v>
      </c>
      <c r="AX164" s="13" t="s">
        <v>74</v>
      </c>
      <c r="AY164" s="241" t="s">
        <v>125</v>
      </c>
    </row>
    <row r="165" s="14" customFormat="1">
      <c r="A165" s="14"/>
      <c r="B165" s="254"/>
      <c r="C165" s="255"/>
      <c r="D165" s="232" t="s">
        <v>135</v>
      </c>
      <c r="E165" s="256" t="s">
        <v>20</v>
      </c>
      <c r="F165" s="257" t="s">
        <v>484</v>
      </c>
      <c r="G165" s="255"/>
      <c r="H165" s="256" t="s">
        <v>20</v>
      </c>
      <c r="I165" s="258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135</v>
      </c>
      <c r="AU165" s="263" t="s">
        <v>82</v>
      </c>
      <c r="AV165" s="14" t="s">
        <v>8</v>
      </c>
      <c r="AW165" s="14" t="s">
        <v>36</v>
      </c>
      <c r="AX165" s="14" t="s">
        <v>74</v>
      </c>
      <c r="AY165" s="263" t="s">
        <v>125</v>
      </c>
    </row>
    <row r="166" s="13" customFormat="1">
      <c r="A166" s="13"/>
      <c r="B166" s="230"/>
      <c r="C166" s="231"/>
      <c r="D166" s="232" t="s">
        <v>135</v>
      </c>
      <c r="E166" s="233" t="s">
        <v>20</v>
      </c>
      <c r="F166" s="234" t="s">
        <v>444</v>
      </c>
      <c r="G166" s="231"/>
      <c r="H166" s="235">
        <v>4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135</v>
      </c>
      <c r="AU166" s="241" t="s">
        <v>82</v>
      </c>
      <c r="AV166" s="13" t="s">
        <v>82</v>
      </c>
      <c r="AW166" s="13" t="s">
        <v>36</v>
      </c>
      <c r="AX166" s="13" t="s">
        <v>74</v>
      </c>
      <c r="AY166" s="241" t="s">
        <v>125</v>
      </c>
    </row>
    <row r="167" s="14" customFormat="1">
      <c r="A167" s="14"/>
      <c r="B167" s="254"/>
      <c r="C167" s="255"/>
      <c r="D167" s="232" t="s">
        <v>135</v>
      </c>
      <c r="E167" s="256" t="s">
        <v>20</v>
      </c>
      <c r="F167" s="257" t="s">
        <v>485</v>
      </c>
      <c r="G167" s="255"/>
      <c r="H167" s="256" t="s">
        <v>20</v>
      </c>
      <c r="I167" s="258"/>
      <c r="J167" s="255"/>
      <c r="K167" s="255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135</v>
      </c>
      <c r="AU167" s="263" t="s">
        <v>82</v>
      </c>
      <c r="AV167" s="14" t="s">
        <v>8</v>
      </c>
      <c r="AW167" s="14" t="s">
        <v>36</v>
      </c>
      <c r="AX167" s="14" t="s">
        <v>74</v>
      </c>
      <c r="AY167" s="263" t="s">
        <v>125</v>
      </c>
    </row>
    <row r="168" s="13" customFormat="1">
      <c r="A168" s="13"/>
      <c r="B168" s="230"/>
      <c r="C168" s="231"/>
      <c r="D168" s="232" t="s">
        <v>135</v>
      </c>
      <c r="E168" s="233" t="s">
        <v>20</v>
      </c>
      <c r="F168" s="234" t="s">
        <v>444</v>
      </c>
      <c r="G168" s="231"/>
      <c r="H168" s="235">
        <v>4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135</v>
      </c>
      <c r="AU168" s="241" t="s">
        <v>82</v>
      </c>
      <c r="AV168" s="13" t="s">
        <v>82</v>
      </c>
      <c r="AW168" s="13" t="s">
        <v>36</v>
      </c>
      <c r="AX168" s="13" t="s">
        <v>74</v>
      </c>
      <c r="AY168" s="241" t="s">
        <v>125</v>
      </c>
    </row>
    <row r="169" s="14" customFormat="1">
      <c r="A169" s="14"/>
      <c r="B169" s="254"/>
      <c r="C169" s="255"/>
      <c r="D169" s="232" t="s">
        <v>135</v>
      </c>
      <c r="E169" s="256" t="s">
        <v>20</v>
      </c>
      <c r="F169" s="257" t="s">
        <v>486</v>
      </c>
      <c r="G169" s="255"/>
      <c r="H169" s="256" t="s">
        <v>20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135</v>
      </c>
      <c r="AU169" s="263" t="s">
        <v>82</v>
      </c>
      <c r="AV169" s="14" t="s">
        <v>8</v>
      </c>
      <c r="AW169" s="14" t="s">
        <v>36</v>
      </c>
      <c r="AX169" s="14" t="s">
        <v>74</v>
      </c>
      <c r="AY169" s="263" t="s">
        <v>125</v>
      </c>
    </row>
    <row r="170" s="13" customFormat="1">
      <c r="A170" s="13"/>
      <c r="B170" s="230"/>
      <c r="C170" s="231"/>
      <c r="D170" s="232" t="s">
        <v>135</v>
      </c>
      <c r="E170" s="233" t="s">
        <v>20</v>
      </c>
      <c r="F170" s="234" t="s">
        <v>480</v>
      </c>
      <c r="G170" s="231"/>
      <c r="H170" s="235">
        <v>11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135</v>
      </c>
      <c r="AU170" s="241" t="s">
        <v>82</v>
      </c>
      <c r="AV170" s="13" t="s">
        <v>82</v>
      </c>
      <c r="AW170" s="13" t="s">
        <v>36</v>
      </c>
      <c r="AX170" s="13" t="s">
        <v>74</v>
      </c>
      <c r="AY170" s="241" t="s">
        <v>125</v>
      </c>
    </row>
    <row r="171" s="14" customFormat="1">
      <c r="A171" s="14"/>
      <c r="B171" s="254"/>
      <c r="C171" s="255"/>
      <c r="D171" s="232" t="s">
        <v>135</v>
      </c>
      <c r="E171" s="256" t="s">
        <v>20</v>
      </c>
      <c r="F171" s="257" t="s">
        <v>487</v>
      </c>
      <c r="G171" s="255"/>
      <c r="H171" s="256" t="s">
        <v>20</v>
      </c>
      <c r="I171" s="258"/>
      <c r="J171" s="255"/>
      <c r="K171" s="255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135</v>
      </c>
      <c r="AU171" s="263" t="s">
        <v>82</v>
      </c>
      <c r="AV171" s="14" t="s">
        <v>8</v>
      </c>
      <c r="AW171" s="14" t="s">
        <v>36</v>
      </c>
      <c r="AX171" s="14" t="s">
        <v>74</v>
      </c>
      <c r="AY171" s="263" t="s">
        <v>125</v>
      </c>
    </row>
    <row r="172" s="13" customFormat="1">
      <c r="A172" s="13"/>
      <c r="B172" s="230"/>
      <c r="C172" s="231"/>
      <c r="D172" s="232" t="s">
        <v>135</v>
      </c>
      <c r="E172" s="233" t="s">
        <v>20</v>
      </c>
      <c r="F172" s="234" t="s">
        <v>488</v>
      </c>
      <c r="G172" s="231"/>
      <c r="H172" s="235">
        <v>17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135</v>
      </c>
      <c r="AU172" s="241" t="s">
        <v>82</v>
      </c>
      <c r="AV172" s="13" t="s">
        <v>82</v>
      </c>
      <c r="AW172" s="13" t="s">
        <v>36</v>
      </c>
      <c r="AX172" s="13" t="s">
        <v>74</v>
      </c>
      <c r="AY172" s="241" t="s">
        <v>125</v>
      </c>
    </row>
    <row r="173" s="14" customFormat="1">
      <c r="A173" s="14"/>
      <c r="B173" s="254"/>
      <c r="C173" s="255"/>
      <c r="D173" s="232" t="s">
        <v>135</v>
      </c>
      <c r="E173" s="256" t="s">
        <v>20</v>
      </c>
      <c r="F173" s="257" t="s">
        <v>489</v>
      </c>
      <c r="G173" s="255"/>
      <c r="H173" s="256" t="s">
        <v>20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135</v>
      </c>
      <c r="AU173" s="263" t="s">
        <v>82</v>
      </c>
      <c r="AV173" s="14" t="s">
        <v>8</v>
      </c>
      <c r="AW173" s="14" t="s">
        <v>36</v>
      </c>
      <c r="AX173" s="14" t="s">
        <v>74</v>
      </c>
      <c r="AY173" s="263" t="s">
        <v>125</v>
      </c>
    </row>
    <row r="174" s="13" customFormat="1">
      <c r="A174" s="13"/>
      <c r="B174" s="230"/>
      <c r="C174" s="231"/>
      <c r="D174" s="232" t="s">
        <v>135</v>
      </c>
      <c r="E174" s="233" t="s">
        <v>20</v>
      </c>
      <c r="F174" s="234" t="s">
        <v>490</v>
      </c>
      <c r="G174" s="231"/>
      <c r="H174" s="235">
        <v>11.5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135</v>
      </c>
      <c r="AU174" s="241" t="s">
        <v>82</v>
      </c>
      <c r="AV174" s="13" t="s">
        <v>82</v>
      </c>
      <c r="AW174" s="13" t="s">
        <v>36</v>
      </c>
      <c r="AX174" s="13" t="s">
        <v>74</v>
      </c>
      <c r="AY174" s="241" t="s">
        <v>125</v>
      </c>
    </row>
    <row r="175" s="15" customFormat="1">
      <c r="A175" s="15"/>
      <c r="B175" s="264"/>
      <c r="C175" s="265"/>
      <c r="D175" s="232" t="s">
        <v>135</v>
      </c>
      <c r="E175" s="266" t="s">
        <v>413</v>
      </c>
      <c r="F175" s="267" t="s">
        <v>262</v>
      </c>
      <c r="G175" s="265"/>
      <c r="H175" s="268">
        <v>243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4" t="s">
        <v>135</v>
      </c>
      <c r="AU175" s="274" t="s">
        <v>82</v>
      </c>
      <c r="AV175" s="15" t="s">
        <v>131</v>
      </c>
      <c r="AW175" s="15" t="s">
        <v>36</v>
      </c>
      <c r="AX175" s="15" t="s">
        <v>8</v>
      </c>
      <c r="AY175" s="274" t="s">
        <v>125</v>
      </c>
    </row>
    <row r="176" s="2" customFormat="1" ht="33" customHeight="1">
      <c r="A176" s="40"/>
      <c r="B176" s="41"/>
      <c r="C176" s="212" t="s">
        <v>82</v>
      </c>
      <c r="D176" s="212" t="s">
        <v>126</v>
      </c>
      <c r="E176" s="213" t="s">
        <v>491</v>
      </c>
      <c r="F176" s="214" t="s">
        <v>492</v>
      </c>
      <c r="G176" s="215" t="s">
        <v>129</v>
      </c>
      <c r="H176" s="216">
        <v>615.5</v>
      </c>
      <c r="I176" s="217"/>
      <c r="J176" s="218">
        <f>ROUND(I176*H176,0)</f>
        <v>0</v>
      </c>
      <c r="K176" s="214" t="s">
        <v>130</v>
      </c>
      <c r="L176" s="46"/>
      <c r="M176" s="219" t="s">
        <v>20</v>
      </c>
      <c r="N176" s="220" t="s">
        <v>45</v>
      </c>
      <c r="O176" s="86"/>
      <c r="P176" s="221">
        <f>O176*H176</f>
        <v>0</v>
      </c>
      <c r="Q176" s="221">
        <v>0.0012574000000000001</v>
      </c>
      <c r="R176" s="221">
        <f>Q176*H176</f>
        <v>0.77392970000000005</v>
      </c>
      <c r="S176" s="221">
        <v>0</v>
      </c>
      <c r="T176" s="22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3" t="s">
        <v>219</v>
      </c>
      <c r="AT176" s="223" t="s">
        <v>126</v>
      </c>
      <c r="AU176" s="223" t="s">
        <v>82</v>
      </c>
      <c r="AY176" s="19" t="s">
        <v>125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9" t="s">
        <v>8</v>
      </c>
      <c r="BK176" s="224">
        <f>ROUND(I176*H176,0)</f>
        <v>0</v>
      </c>
      <c r="BL176" s="19" t="s">
        <v>219</v>
      </c>
      <c r="BM176" s="223" t="s">
        <v>493</v>
      </c>
    </row>
    <row r="177" s="2" customFormat="1">
      <c r="A177" s="40"/>
      <c r="B177" s="41"/>
      <c r="C177" s="42"/>
      <c r="D177" s="225" t="s">
        <v>133</v>
      </c>
      <c r="E177" s="42"/>
      <c r="F177" s="226" t="s">
        <v>494</v>
      </c>
      <c r="G177" s="42"/>
      <c r="H177" s="42"/>
      <c r="I177" s="227"/>
      <c r="J177" s="42"/>
      <c r="K177" s="42"/>
      <c r="L177" s="46"/>
      <c r="M177" s="228"/>
      <c r="N177" s="22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133</v>
      </c>
      <c r="AU177" s="19" t="s">
        <v>82</v>
      </c>
    </row>
    <row r="178" s="14" customFormat="1">
      <c r="A178" s="14"/>
      <c r="B178" s="254"/>
      <c r="C178" s="255"/>
      <c r="D178" s="232" t="s">
        <v>135</v>
      </c>
      <c r="E178" s="256" t="s">
        <v>20</v>
      </c>
      <c r="F178" s="257" t="s">
        <v>440</v>
      </c>
      <c r="G178" s="255"/>
      <c r="H178" s="256" t="s">
        <v>20</v>
      </c>
      <c r="I178" s="258"/>
      <c r="J178" s="255"/>
      <c r="K178" s="255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135</v>
      </c>
      <c r="AU178" s="263" t="s">
        <v>82</v>
      </c>
      <c r="AV178" s="14" t="s">
        <v>8</v>
      </c>
      <c r="AW178" s="14" t="s">
        <v>36</v>
      </c>
      <c r="AX178" s="14" t="s">
        <v>74</v>
      </c>
      <c r="AY178" s="263" t="s">
        <v>125</v>
      </c>
    </row>
    <row r="179" s="13" customFormat="1">
      <c r="A179" s="13"/>
      <c r="B179" s="230"/>
      <c r="C179" s="231"/>
      <c r="D179" s="232" t="s">
        <v>135</v>
      </c>
      <c r="E179" s="233" t="s">
        <v>20</v>
      </c>
      <c r="F179" s="234" t="s">
        <v>495</v>
      </c>
      <c r="G179" s="231"/>
      <c r="H179" s="235">
        <v>16.5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135</v>
      </c>
      <c r="AU179" s="241" t="s">
        <v>82</v>
      </c>
      <c r="AV179" s="13" t="s">
        <v>82</v>
      </c>
      <c r="AW179" s="13" t="s">
        <v>36</v>
      </c>
      <c r="AX179" s="13" t="s">
        <v>74</v>
      </c>
      <c r="AY179" s="241" t="s">
        <v>125</v>
      </c>
    </row>
    <row r="180" s="14" customFormat="1">
      <c r="A180" s="14"/>
      <c r="B180" s="254"/>
      <c r="C180" s="255"/>
      <c r="D180" s="232" t="s">
        <v>135</v>
      </c>
      <c r="E180" s="256" t="s">
        <v>20</v>
      </c>
      <c r="F180" s="257" t="s">
        <v>442</v>
      </c>
      <c r="G180" s="255"/>
      <c r="H180" s="256" t="s">
        <v>20</v>
      </c>
      <c r="I180" s="258"/>
      <c r="J180" s="255"/>
      <c r="K180" s="255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135</v>
      </c>
      <c r="AU180" s="263" t="s">
        <v>82</v>
      </c>
      <c r="AV180" s="14" t="s">
        <v>8</v>
      </c>
      <c r="AW180" s="14" t="s">
        <v>36</v>
      </c>
      <c r="AX180" s="14" t="s">
        <v>74</v>
      </c>
      <c r="AY180" s="263" t="s">
        <v>125</v>
      </c>
    </row>
    <row r="181" s="13" customFormat="1">
      <c r="A181" s="13"/>
      <c r="B181" s="230"/>
      <c r="C181" s="231"/>
      <c r="D181" s="232" t="s">
        <v>135</v>
      </c>
      <c r="E181" s="233" t="s">
        <v>20</v>
      </c>
      <c r="F181" s="234" t="s">
        <v>495</v>
      </c>
      <c r="G181" s="231"/>
      <c r="H181" s="235">
        <v>16.5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135</v>
      </c>
      <c r="AU181" s="241" t="s">
        <v>82</v>
      </c>
      <c r="AV181" s="13" t="s">
        <v>82</v>
      </c>
      <c r="AW181" s="13" t="s">
        <v>36</v>
      </c>
      <c r="AX181" s="13" t="s">
        <v>74</v>
      </c>
      <c r="AY181" s="241" t="s">
        <v>125</v>
      </c>
    </row>
    <row r="182" s="14" customFormat="1">
      <c r="A182" s="14"/>
      <c r="B182" s="254"/>
      <c r="C182" s="255"/>
      <c r="D182" s="232" t="s">
        <v>135</v>
      </c>
      <c r="E182" s="256" t="s">
        <v>20</v>
      </c>
      <c r="F182" s="257" t="s">
        <v>443</v>
      </c>
      <c r="G182" s="255"/>
      <c r="H182" s="256" t="s">
        <v>20</v>
      </c>
      <c r="I182" s="258"/>
      <c r="J182" s="255"/>
      <c r="K182" s="255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135</v>
      </c>
      <c r="AU182" s="263" t="s">
        <v>82</v>
      </c>
      <c r="AV182" s="14" t="s">
        <v>8</v>
      </c>
      <c r="AW182" s="14" t="s">
        <v>36</v>
      </c>
      <c r="AX182" s="14" t="s">
        <v>74</v>
      </c>
      <c r="AY182" s="263" t="s">
        <v>125</v>
      </c>
    </row>
    <row r="183" s="13" customFormat="1">
      <c r="A183" s="13"/>
      <c r="B183" s="230"/>
      <c r="C183" s="231"/>
      <c r="D183" s="232" t="s">
        <v>135</v>
      </c>
      <c r="E183" s="233" t="s">
        <v>20</v>
      </c>
      <c r="F183" s="234" t="s">
        <v>496</v>
      </c>
      <c r="G183" s="231"/>
      <c r="H183" s="235">
        <v>19.5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135</v>
      </c>
      <c r="AU183" s="241" t="s">
        <v>82</v>
      </c>
      <c r="AV183" s="13" t="s">
        <v>82</v>
      </c>
      <c r="AW183" s="13" t="s">
        <v>36</v>
      </c>
      <c r="AX183" s="13" t="s">
        <v>74</v>
      </c>
      <c r="AY183" s="241" t="s">
        <v>125</v>
      </c>
    </row>
    <row r="184" s="14" customFormat="1">
      <c r="A184" s="14"/>
      <c r="B184" s="254"/>
      <c r="C184" s="255"/>
      <c r="D184" s="232" t="s">
        <v>135</v>
      </c>
      <c r="E184" s="256" t="s">
        <v>20</v>
      </c>
      <c r="F184" s="257" t="s">
        <v>445</v>
      </c>
      <c r="G184" s="255"/>
      <c r="H184" s="256" t="s">
        <v>20</v>
      </c>
      <c r="I184" s="258"/>
      <c r="J184" s="255"/>
      <c r="K184" s="255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135</v>
      </c>
      <c r="AU184" s="263" t="s">
        <v>82</v>
      </c>
      <c r="AV184" s="14" t="s">
        <v>8</v>
      </c>
      <c r="AW184" s="14" t="s">
        <v>36</v>
      </c>
      <c r="AX184" s="14" t="s">
        <v>74</v>
      </c>
      <c r="AY184" s="263" t="s">
        <v>125</v>
      </c>
    </row>
    <row r="185" s="13" customFormat="1">
      <c r="A185" s="13"/>
      <c r="B185" s="230"/>
      <c r="C185" s="231"/>
      <c r="D185" s="232" t="s">
        <v>135</v>
      </c>
      <c r="E185" s="233" t="s">
        <v>20</v>
      </c>
      <c r="F185" s="234" t="s">
        <v>495</v>
      </c>
      <c r="G185" s="231"/>
      <c r="H185" s="235">
        <v>16.5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135</v>
      </c>
      <c r="AU185" s="241" t="s">
        <v>82</v>
      </c>
      <c r="AV185" s="13" t="s">
        <v>82</v>
      </c>
      <c r="AW185" s="13" t="s">
        <v>36</v>
      </c>
      <c r="AX185" s="13" t="s">
        <v>74</v>
      </c>
      <c r="AY185" s="241" t="s">
        <v>125</v>
      </c>
    </row>
    <row r="186" s="14" customFormat="1">
      <c r="A186" s="14"/>
      <c r="B186" s="254"/>
      <c r="C186" s="255"/>
      <c r="D186" s="232" t="s">
        <v>135</v>
      </c>
      <c r="E186" s="256" t="s">
        <v>20</v>
      </c>
      <c r="F186" s="257" t="s">
        <v>447</v>
      </c>
      <c r="G186" s="255"/>
      <c r="H186" s="256" t="s">
        <v>20</v>
      </c>
      <c r="I186" s="258"/>
      <c r="J186" s="255"/>
      <c r="K186" s="255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135</v>
      </c>
      <c r="AU186" s="263" t="s">
        <v>82</v>
      </c>
      <c r="AV186" s="14" t="s">
        <v>8</v>
      </c>
      <c r="AW186" s="14" t="s">
        <v>36</v>
      </c>
      <c r="AX186" s="14" t="s">
        <v>74</v>
      </c>
      <c r="AY186" s="263" t="s">
        <v>125</v>
      </c>
    </row>
    <row r="187" s="13" customFormat="1">
      <c r="A187" s="13"/>
      <c r="B187" s="230"/>
      <c r="C187" s="231"/>
      <c r="D187" s="232" t="s">
        <v>135</v>
      </c>
      <c r="E187" s="233" t="s">
        <v>20</v>
      </c>
      <c r="F187" s="234" t="s">
        <v>496</v>
      </c>
      <c r="G187" s="231"/>
      <c r="H187" s="235">
        <v>19.5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135</v>
      </c>
      <c r="AU187" s="241" t="s">
        <v>82</v>
      </c>
      <c r="AV187" s="13" t="s">
        <v>82</v>
      </c>
      <c r="AW187" s="13" t="s">
        <v>36</v>
      </c>
      <c r="AX187" s="13" t="s">
        <v>74</v>
      </c>
      <c r="AY187" s="241" t="s">
        <v>125</v>
      </c>
    </row>
    <row r="188" s="14" customFormat="1">
      <c r="A188" s="14"/>
      <c r="B188" s="254"/>
      <c r="C188" s="255"/>
      <c r="D188" s="232" t="s">
        <v>135</v>
      </c>
      <c r="E188" s="256" t="s">
        <v>20</v>
      </c>
      <c r="F188" s="257" t="s">
        <v>448</v>
      </c>
      <c r="G188" s="255"/>
      <c r="H188" s="256" t="s">
        <v>20</v>
      </c>
      <c r="I188" s="258"/>
      <c r="J188" s="255"/>
      <c r="K188" s="255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135</v>
      </c>
      <c r="AU188" s="263" t="s">
        <v>82</v>
      </c>
      <c r="AV188" s="14" t="s">
        <v>8</v>
      </c>
      <c r="AW188" s="14" t="s">
        <v>36</v>
      </c>
      <c r="AX188" s="14" t="s">
        <v>74</v>
      </c>
      <c r="AY188" s="263" t="s">
        <v>125</v>
      </c>
    </row>
    <row r="189" s="13" customFormat="1">
      <c r="A189" s="13"/>
      <c r="B189" s="230"/>
      <c r="C189" s="231"/>
      <c r="D189" s="232" t="s">
        <v>135</v>
      </c>
      <c r="E189" s="233" t="s">
        <v>20</v>
      </c>
      <c r="F189" s="234" t="s">
        <v>495</v>
      </c>
      <c r="G189" s="231"/>
      <c r="H189" s="235">
        <v>16.5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135</v>
      </c>
      <c r="AU189" s="241" t="s">
        <v>82</v>
      </c>
      <c r="AV189" s="13" t="s">
        <v>82</v>
      </c>
      <c r="AW189" s="13" t="s">
        <v>36</v>
      </c>
      <c r="AX189" s="13" t="s">
        <v>74</v>
      </c>
      <c r="AY189" s="241" t="s">
        <v>125</v>
      </c>
    </row>
    <row r="190" s="14" customFormat="1">
      <c r="A190" s="14"/>
      <c r="B190" s="254"/>
      <c r="C190" s="255"/>
      <c r="D190" s="232" t="s">
        <v>135</v>
      </c>
      <c r="E190" s="256" t="s">
        <v>20</v>
      </c>
      <c r="F190" s="257" t="s">
        <v>449</v>
      </c>
      <c r="G190" s="255"/>
      <c r="H190" s="256" t="s">
        <v>20</v>
      </c>
      <c r="I190" s="258"/>
      <c r="J190" s="255"/>
      <c r="K190" s="255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135</v>
      </c>
      <c r="AU190" s="263" t="s">
        <v>82</v>
      </c>
      <c r="AV190" s="14" t="s">
        <v>8</v>
      </c>
      <c r="AW190" s="14" t="s">
        <v>36</v>
      </c>
      <c r="AX190" s="14" t="s">
        <v>74</v>
      </c>
      <c r="AY190" s="263" t="s">
        <v>125</v>
      </c>
    </row>
    <row r="191" s="13" customFormat="1">
      <c r="A191" s="13"/>
      <c r="B191" s="230"/>
      <c r="C191" s="231"/>
      <c r="D191" s="232" t="s">
        <v>135</v>
      </c>
      <c r="E191" s="233" t="s">
        <v>20</v>
      </c>
      <c r="F191" s="234" t="s">
        <v>495</v>
      </c>
      <c r="G191" s="231"/>
      <c r="H191" s="235">
        <v>16.5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135</v>
      </c>
      <c r="AU191" s="241" t="s">
        <v>82</v>
      </c>
      <c r="AV191" s="13" t="s">
        <v>82</v>
      </c>
      <c r="AW191" s="13" t="s">
        <v>36</v>
      </c>
      <c r="AX191" s="13" t="s">
        <v>74</v>
      </c>
      <c r="AY191" s="241" t="s">
        <v>125</v>
      </c>
    </row>
    <row r="192" s="14" customFormat="1">
      <c r="A192" s="14"/>
      <c r="B192" s="254"/>
      <c r="C192" s="255"/>
      <c r="D192" s="232" t="s">
        <v>135</v>
      </c>
      <c r="E192" s="256" t="s">
        <v>20</v>
      </c>
      <c r="F192" s="257" t="s">
        <v>451</v>
      </c>
      <c r="G192" s="255"/>
      <c r="H192" s="256" t="s">
        <v>20</v>
      </c>
      <c r="I192" s="258"/>
      <c r="J192" s="255"/>
      <c r="K192" s="255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135</v>
      </c>
      <c r="AU192" s="263" t="s">
        <v>82</v>
      </c>
      <c r="AV192" s="14" t="s">
        <v>8</v>
      </c>
      <c r="AW192" s="14" t="s">
        <v>36</v>
      </c>
      <c r="AX192" s="14" t="s">
        <v>74</v>
      </c>
      <c r="AY192" s="263" t="s">
        <v>125</v>
      </c>
    </row>
    <row r="193" s="13" customFormat="1">
      <c r="A193" s="13"/>
      <c r="B193" s="230"/>
      <c r="C193" s="231"/>
      <c r="D193" s="232" t="s">
        <v>135</v>
      </c>
      <c r="E193" s="233" t="s">
        <v>20</v>
      </c>
      <c r="F193" s="234" t="s">
        <v>496</v>
      </c>
      <c r="G193" s="231"/>
      <c r="H193" s="235">
        <v>19.5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135</v>
      </c>
      <c r="AU193" s="241" t="s">
        <v>82</v>
      </c>
      <c r="AV193" s="13" t="s">
        <v>82</v>
      </c>
      <c r="AW193" s="13" t="s">
        <v>36</v>
      </c>
      <c r="AX193" s="13" t="s">
        <v>74</v>
      </c>
      <c r="AY193" s="241" t="s">
        <v>125</v>
      </c>
    </row>
    <row r="194" s="14" customFormat="1">
      <c r="A194" s="14"/>
      <c r="B194" s="254"/>
      <c r="C194" s="255"/>
      <c r="D194" s="232" t="s">
        <v>135</v>
      </c>
      <c r="E194" s="256" t="s">
        <v>20</v>
      </c>
      <c r="F194" s="257" t="s">
        <v>452</v>
      </c>
      <c r="G194" s="255"/>
      <c r="H194" s="256" t="s">
        <v>20</v>
      </c>
      <c r="I194" s="258"/>
      <c r="J194" s="255"/>
      <c r="K194" s="255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135</v>
      </c>
      <c r="AU194" s="263" t="s">
        <v>82</v>
      </c>
      <c r="AV194" s="14" t="s">
        <v>8</v>
      </c>
      <c r="AW194" s="14" t="s">
        <v>36</v>
      </c>
      <c r="AX194" s="14" t="s">
        <v>74</v>
      </c>
      <c r="AY194" s="263" t="s">
        <v>125</v>
      </c>
    </row>
    <row r="195" s="13" customFormat="1">
      <c r="A195" s="13"/>
      <c r="B195" s="230"/>
      <c r="C195" s="231"/>
      <c r="D195" s="232" t="s">
        <v>135</v>
      </c>
      <c r="E195" s="233" t="s">
        <v>20</v>
      </c>
      <c r="F195" s="234" t="s">
        <v>496</v>
      </c>
      <c r="G195" s="231"/>
      <c r="H195" s="235">
        <v>19.5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135</v>
      </c>
      <c r="AU195" s="241" t="s">
        <v>82</v>
      </c>
      <c r="AV195" s="13" t="s">
        <v>82</v>
      </c>
      <c r="AW195" s="13" t="s">
        <v>36</v>
      </c>
      <c r="AX195" s="13" t="s">
        <v>74</v>
      </c>
      <c r="AY195" s="241" t="s">
        <v>125</v>
      </c>
    </row>
    <row r="196" s="14" customFormat="1">
      <c r="A196" s="14"/>
      <c r="B196" s="254"/>
      <c r="C196" s="255"/>
      <c r="D196" s="232" t="s">
        <v>135</v>
      </c>
      <c r="E196" s="256" t="s">
        <v>20</v>
      </c>
      <c r="F196" s="257" t="s">
        <v>453</v>
      </c>
      <c r="G196" s="255"/>
      <c r="H196" s="256" t="s">
        <v>20</v>
      </c>
      <c r="I196" s="258"/>
      <c r="J196" s="255"/>
      <c r="K196" s="255"/>
      <c r="L196" s="259"/>
      <c r="M196" s="260"/>
      <c r="N196" s="261"/>
      <c r="O196" s="261"/>
      <c r="P196" s="261"/>
      <c r="Q196" s="261"/>
      <c r="R196" s="261"/>
      <c r="S196" s="261"/>
      <c r="T196" s="26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3" t="s">
        <v>135</v>
      </c>
      <c r="AU196" s="263" t="s">
        <v>82</v>
      </c>
      <c r="AV196" s="14" t="s">
        <v>8</v>
      </c>
      <c r="AW196" s="14" t="s">
        <v>36</v>
      </c>
      <c r="AX196" s="14" t="s">
        <v>74</v>
      </c>
      <c r="AY196" s="263" t="s">
        <v>125</v>
      </c>
    </row>
    <row r="197" s="13" customFormat="1">
      <c r="A197" s="13"/>
      <c r="B197" s="230"/>
      <c r="C197" s="231"/>
      <c r="D197" s="232" t="s">
        <v>135</v>
      </c>
      <c r="E197" s="233" t="s">
        <v>20</v>
      </c>
      <c r="F197" s="234" t="s">
        <v>497</v>
      </c>
      <c r="G197" s="231"/>
      <c r="H197" s="235">
        <v>10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135</v>
      </c>
      <c r="AU197" s="241" t="s">
        <v>82</v>
      </c>
      <c r="AV197" s="13" t="s">
        <v>82</v>
      </c>
      <c r="AW197" s="13" t="s">
        <v>36</v>
      </c>
      <c r="AX197" s="13" t="s">
        <v>74</v>
      </c>
      <c r="AY197" s="241" t="s">
        <v>125</v>
      </c>
    </row>
    <row r="198" s="14" customFormat="1">
      <c r="A198" s="14"/>
      <c r="B198" s="254"/>
      <c r="C198" s="255"/>
      <c r="D198" s="232" t="s">
        <v>135</v>
      </c>
      <c r="E198" s="256" t="s">
        <v>20</v>
      </c>
      <c r="F198" s="257" t="s">
        <v>455</v>
      </c>
      <c r="G198" s="255"/>
      <c r="H198" s="256" t="s">
        <v>20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135</v>
      </c>
      <c r="AU198" s="263" t="s">
        <v>82</v>
      </c>
      <c r="AV198" s="14" t="s">
        <v>8</v>
      </c>
      <c r="AW198" s="14" t="s">
        <v>36</v>
      </c>
      <c r="AX198" s="14" t="s">
        <v>74</v>
      </c>
      <c r="AY198" s="263" t="s">
        <v>125</v>
      </c>
    </row>
    <row r="199" s="13" customFormat="1">
      <c r="A199" s="13"/>
      <c r="B199" s="230"/>
      <c r="C199" s="231"/>
      <c r="D199" s="232" t="s">
        <v>135</v>
      </c>
      <c r="E199" s="233" t="s">
        <v>20</v>
      </c>
      <c r="F199" s="234" t="s">
        <v>498</v>
      </c>
      <c r="G199" s="231"/>
      <c r="H199" s="235">
        <v>20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135</v>
      </c>
      <c r="AU199" s="241" t="s">
        <v>82</v>
      </c>
      <c r="AV199" s="13" t="s">
        <v>82</v>
      </c>
      <c r="AW199" s="13" t="s">
        <v>36</v>
      </c>
      <c r="AX199" s="13" t="s">
        <v>74</v>
      </c>
      <c r="AY199" s="241" t="s">
        <v>125</v>
      </c>
    </row>
    <row r="200" s="14" customFormat="1">
      <c r="A200" s="14"/>
      <c r="B200" s="254"/>
      <c r="C200" s="255"/>
      <c r="D200" s="232" t="s">
        <v>135</v>
      </c>
      <c r="E200" s="256" t="s">
        <v>20</v>
      </c>
      <c r="F200" s="257" t="s">
        <v>456</v>
      </c>
      <c r="G200" s="255"/>
      <c r="H200" s="256" t="s">
        <v>20</v>
      </c>
      <c r="I200" s="258"/>
      <c r="J200" s="255"/>
      <c r="K200" s="255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135</v>
      </c>
      <c r="AU200" s="263" t="s">
        <v>82</v>
      </c>
      <c r="AV200" s="14" t="s">
        <v>8</v>
      </c>
      <c r="AW200" s="14" t="s">
        <v>36</v>
      </c>
      <c r="AX200" s="14" t="s">
        <v>74</v>
      </c>
      <c r="AY200" s="263" t="s">
        <v>125</v>
      </c>
    </row>
    <row r="201" s="13" customFormat="1">
      <c r="A201" s="13"/>
      <c r="B201" s="230"/>
      <c r="C201" s="231"/>
      <c r="D201" s="232" t="s">
        <v>135</v>
      </c>
      <c r="E201" s="233" t="s">
        <v>20</v>
      </c>
      <c r="F201" s="234" t="s">
        <v>495</v>
      </c>
      <c r="G201" s="231"/>
      <c r="H201" s="235">
        <v>16.5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135</v>
      </c>
      <c r="AU201" s="241" t="s">
        <v>82</v>
      </c>
      <c r="AV201" s="13" t="s">
        <v>82</v>
      </c>
      <c r="AW201" s="13" t="s">
        <v>36</v>
      </c>
      <c r="AX201" s="13" t="s">
        <v>74</v>
      </c>
      <c r="AY201" s="241" t="s">
        <v>125</v>
      </c>
    </row>
    <row r="202" s="14" customFormat="1">
      <c r="A202" s="14"/>
      <c r="B202" s="254"/>
      <c r="C202" s="255"/>
      <c r="D202" s="232" t="s">
        <v>135</v>
      </c>
      <c r="E202" s="256" t="s">
        <v>20</v>
      </c>
      <c r="F202" s="257" t="s">
        <v>458</v>
      </c>
      <c r="G202" s="255"/>
      <c r="H202" s="256" t="s">
        <v>20</v>
      </c>
      <c r="I202" s="258"/>
      <c r="J202" s="255"/>
      <c r="K202" s="255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135</v>
      </c>
      <c r="AU202" s="263" t="s">
        <v>82</v>
      </c>
      <c r="AV202" s="14" t="s">
        <v>8</v>
      </c>
      <c r="AW202" s="14" t="s">
        <v>36</v>
      </c>
      <c r="AX202" s="14" t="s">
        <v>74</v>
      </c>
      <c r="AY202" s="263" t="s">
        <v>125</v>
      </c>
    </row>
    <row r="203" s="13" customFormat="1">
      <c r="A203" s="13"/>
      <c r="B203" s="230"/>
      <c r="C203" s="231"/>
      <c r="D203" s="232" t="s">
        <v>135</v>
      </c>
      <c r="E203" s="233" t="s">
        <v>20</v>
      </c>
      <c r="F203" s="234" t="s">
        <v>496</v>
      </c>
      <c r="G203" s="231"/>
      <c r="H203" s="235">
        <v>19.5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135</v>
      </c>
      <c r="AU203" s="241" t="s">
        <v>82</v>
      </c>
      <c r="AV203" s="13" t="s">
        <v>82</v>
      </c>
      <c r="AW203" s="13" t="s">
        <v>36</v>
      </c>
      <c r="AX203" s="13" t="s">
        <v>74</v>
      </c>
      <c r="AY203" s="241" t="s">
        <v>125</v>
      </c>
    </row>
    <row r="204" s="14" customFormat="1">
      <c r="A204" s="14"/>
      <c r="B204" s="254"/>
      <c r="C204" s="255"/>
      <c r="D204" s="232" t="s">
        <v>135</v>
      </c>
      <c r="E204" s="256" t="s">
        <v>20</v>
      </c>
      <c r="F204" s="257" t="s">
        <v>459</v>
      </c>
      <c r="G204" s="255"/>
      <c r="H204" s="256" t="s">
        <v>20</v>
      </c>
      <c r="I204" s="258"/>
      <c r="J204" s="255"/>
      <c r="K204" s="255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135</v>
      </c>
      <c r="AU204" s="263" t="s">
        <v>82</v>
      </c>
      <c r="AV204" s="14" t="s">
        <v>8</v>
      </c>
      <c r="AW204" s="14" t="s">
        <v>36</v>
      </c>
      <c r="AX204" s="14" t="s">
        <v>74</v>
      </c>
      <c r="AY204" s="263" t="s">
        <v>125</v>
      </c>
    </row>
    <row r="205" s="13" customFormat="1">
      <c r="A205" s="13"/>
      <c r="B205" s="230"/>
      <c r="C205" s="231"/>
      <c r="D205" s="232" t="s">
        <v>135</v>
      </c>
      <c r="E205" s="233" t="s">
        <v>20</v>
      </c>
      <c r="F205" s="234" t="s">
        <v>496</v>
      </c>
      <c r="G205" s="231"/>
      <c r="H205" s="235">
        <v>19.5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135</v>
      </c>
      <c r="AU205" s="241" t="s">
        <v>82</v>
      </c>
      <c r="AV205" s="13" t="s">
        <v>82</v>
      </c>
      <c r="AW205" s="13" t="s">
        <v>36</v>
      </c>
      <c r="AX205" s="13" t="s">
        <v>74</v>
      </c>
      <c r="AY205" s="241" t="s">
        <v>125</v>
      </c>
    </row>
    <row r="206" s="14" customFormat="1">
      <c r="A206" s="14"/>
      <c r="B206" s="254"/>
      <c r="C206" s="255"/>
      <c r="D206" s="232" t="s">
        <v>135</v>
      </c>
      <c r="E206" s="256" t="s">
        <v>20</v>
      </c>
      <c r="F206" s="257" t="s">
        <v>460</v>
      </c>
      <c r="G206" s="255"/>
      <c r="H206" s="256" t="s">
        <v>20</v>
      </c>
      <c r="I206" s="258"/>
      <c r="J206" s="255"/>
      <c r="K206" s="255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135</v>
      </c>
      <c r="AU206" s="263" t="s">
        <v>82</v>
      </c>
      <c r="AV206" s="14" t="s">
        <v>8</v>
      </c>
      <c r="AW206" s="14" t="s">
        <v>36</v>
      </c>
      <c r="AX206" s="14" t="s">
        <v>74</v>
      </c>
      <c r="AY206" s="263" t="s">
        <v>125</v>
      </c>
    </row>
    <row r="207" s="13" customFormat="1">
      <c r="A207" s="13"/>
      <c r="B207" s="230"/>
      <c r="C207" s="231"/>
      <c r="D207" s="232" t="s">
        <v>135</v>
      </c>
      <c r="E207" s="233" t="s">
        <v>20</v>
      </c>
      <c r="F207" s="234" t="s">
        <v>499</v>
      </c>
      <c r="G207" s="231"/>
      <c r="H207" s="235">
        <v>18.5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135</v>
      </c>
      <c r="AU207" s="241" t="s">
        <v>82</v>
      </c>
      <c r="AV207" s="13" t="s">
        <v>82</v>
      </c>
      <c r="AW207" s="13" t="s">
        <v>36</v>
      </c>
      <c r="AX207" s="13" t="s">
        <v>74</v>
      </c>
      <c r="AY207" s="241" t="s">
        <v>125</v>
      </c>
    </row>
    <row r="208" s="14" customFormat="1">
      <c r="A208" s="14"/>
      <c r="B208" s="254"/>
      <c r="C208" s="255"/>
      <c r="D208" s="232" t="s">
        <v>135</v>
      </c>
      <c r="E208" s="256" t="s">
        <v>20</v>
      </c>
      <c r="F208" s="257" t="s">
        <v>461</v>
      </c>
      <c r="G208" s="255"/>
      <c r="H208" s="256" t="s">
        <v>20</v>
      </c>
      <c r="I208" s="258"/>
      <c r="J208" s="255"/>
      <c r="K208" s="255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135</v>
      </c>
      <c r="AU208" s="263" t="s">
        <v>82</v>
      </c>
      <c r="AV208" s="14" t="s">
        <v>8</v>
      </c>
      <c r="AW208" s="14" t="s">
        <v>36</v>
      </c>
      <c r="AX208" s="14" t="s">
        <v>74</v>
      </c>
      <c r="AY208" s="263" t="s">
        <v>125</v>
      </c>
    </row>
    <row r="209" s="13" customFormat="1">
      <c r="A209" s="13"/>
      <c r="B209" s="230"/>
      <c r="C209" s="231"/>
      <c r="D209" s="232" t="s">
        <v>135</v>
      </c>
      <c r="E209" s="233" t="s">
        <v>20</v>
      </c>
      <c r="F209" s="234" t="s">
        <v>500</v>
      </c>
      <c r="G209" s="231"/>
      <c r="H209" s="235">
        <v>20.5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135</v>
      </c>
      <c r="AU209" s="241" t="s">
        <v>82</v>
      </c>
      <c r="AV209" s="13" t="s">
        <v>82</v>
      </c>
      <c r="AW209" s="13" t="s">
        <v>36</v>
      </c>
      <c r="AX209" s="13" t="s">
        <v>74</v>
      </c>
      <c r="AY209" s="241" t="s">
        <v>125</v>
      </c>
    </row>
    <row r="210" s="14" customFormat="1">
      <c r="A210" s="14"/>
      <c r="B210" s="254"/>
      <c r="C210" s="255"/>
      <c r="D210" s="232" t="s">
        <v>135</v>
      </c>
      <c r="E210" s="256" t="s">
        <v>20</v>
      </c>
      <c r="F210" s="257" t="s">
        <v>462</v>
      </c>
      <c r="G210" s="255"/>
      <c r="H210" s="256" t="s">
        <v>20</v>
      </c>
      <c r="I210" s="258"/>
      <c r="J210" s="255"/>
      <c r="K210" s="255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135</v>
      </c>
      <c r="AU210" s="263" t="s">
        <v>82</v>
      </c>
      <c r="AV210" s="14" t="s">
        <v>8</v>
      </c>
      <c r="AW210" s="14" t="s">
        <v>36</v>
      </c>
      <c r="AX210" s="14" t="s">
        <v>74</v>
      </c>
      <c r="AY210" s="263" t="s">
        <v>125</v>
      </c>
    </row>
    <row r="211" s="13" customFormat="1">
      <c r="A211" s="13"/>
      <c r="B211" s="230"/>
      <c r="C211" s="231"/>
      <c r="D211" s="232" t="s">
        <v>135</v>
      </c>
      <c r="E211" s="233" t="s">
        <v>20</v>
      </c>
      <c r="F211" s="234" t="s">
        <v>500</v>
      </c>
      <c r="G211" s="231"/>
      <c r="H211" s="235">
        <v>20.5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135</v>
      </c>
      <c r="AU211" s="241" t="s">
        <v>82</v>
      </c>
      <c r="AV211" s="13" t="s">
        <v>82</v>
      </c>
      <c r="AW211" s="13" t="s">
        <v>36</v>
      </c>
      <c r="AX211" s="13" t="s">
        <v>74</v>
      </c>
      <c r="AY211" s="241" t="s">
        <v>125</v>
      </c>
    </row>
    <row r="212" s="14" customFormat="1">
      <c r="A212" s="14"/>
      <c r="B212" s="254"/>
      <c r="C212" s="255"/>
      <c r="D212" s="232" t="s">
        <v>135</v>
      </c>
      <c r="E212" s="256" t="s">
        <v>20</v>
      </c>
      <c r="F212" s="257" t="s">
        <v>463</v>
      </c>
      <c r="G212" s="255"/>
      <c r="H212" s="256" t="s">
        <v>20</v>
      </c>
      <c r="I212" s="258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3" t="s">
        <v>135</v>
      </c>
      <c r="AU212" s="263" t="s">
        <v>82</v>
      </c>
      <c r="AV212" s="14" t="s">
        <v>8</v>
      </c>
      <c r="AW212" s="14" t="s">
        <v>36</v>
      </c>
      <c r="AX212" s="14" t="s">
        <v>74</v>
      </c>
      <c r="AY212" s="263" t="s">
        <v>125</v>
      </c>
    </row>
    <row r="213" s="13" customFormat="1">
      <c r="A213" s="13"/>
      <c r="B213" s="230"/>
      <c r="C213" s="231"/>
      <c r="D213" s="232" t="s">
        <v>135</v>
      </c>
      <c r="E213" s="233" t="s">
        <v>20</v>
      </c>
      <c r="F213" s="234" t="s">
        <v>500</v>
      </c>
      <c r="G213" s="231"/>
      <c r="H213" s="235">
        <v>20.5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135</v>
      </c>
      <c r="AU213" s="241" t="s">
        <v>82</v>
      </c>
      <c r="AV213" s="13" t="s">
        <v>82</v>
      </c>
      <c r="AW213" s="13" t="s">
        <v>36</v>
      </c>
      <c r="AX213" s="13" t="s">
        <v>74</v>
      </c>
      <c r="AY213" s="241" t="s">
        <v>125</v>
      </c>
    </row>
    <row r="214" s="14" customFormat="1">
      <c r="A214" s="14"/>
      <c r="B214" s="254"/>
      <c r="C214" s="255"/>
      <c r="D214" s="232" t="s">
        <v>135</v>
      </c>
      <c r="E214" s="256" t="s">
        <v>20</v>
      </c>
      <c r="F214" s="257" t="s">
        <v>464</v>
      </c>
      <c r="G214" s="255"/>
      <c r="H214" s="256" t="s">
        <v>20</v>
      </c>
      <c r="I214" s="258"/>
      <c r="J214" s="255"/>
      <c r="K214" s="255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135</v>
      </c>
      <c r="AU214" s="263" t="s">
        <v>82</v>
      </c>
      <c r="AV214" s="14" t="s">
        <v>8</v>
      </c>
      <c r="AW214" s="14" t="s">
        <v>36</v>
      </c>
      <c r="AX214" s="14" t="s">
        <v>74</v>
      </c>
      <c r="AY214" s="263" t="s">
        <v>125</v>
      </c>
    </row>
    <row r="215" s="13" customFormat="1">
      <c r="A215" s="13"/>
      <c r="B215" s="230"/>
      <c r="C215" s="231"/>
      <c r="D215" s="232" t="s">
        <v>135</v>
      </c>
      <c r="E215" s="233" t="s">
        <v>20</v>
      </c>
      <c r="F215" s="234" t="s">
        <v>499</v>
      </c>
      <c r="G215" s="231"/>
      <c r="H215" s="235">
        <v>18.5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135</v>
      </c>
      <c r="AU215" s="241" t="s">
        <v>82</v>
      </c>
      <c r="AV215" s="13" t="s">
        <v>82</v>
      </c>
      <c r="AW215" s="13" t="s">
        <v>36</v>
      </c>
      <c r="AX215" s="13" t="s">
        <v>74</v>
      </c>
      <c r="AY215" s="241" t="s">
        <v>125</v>
      </c>
    </row>
    <row r="216" s="14" customFormat="1">
      <c r="A216" s="14"/>
      <c r="B216" s="254"/>
      <c r="C216" s="255"/>
      <c r="D216" s="232" t="s">
        <v>135</v>
      </c>
      <c r="E216" s="256" t="s">
        <v>20</v>
      </c>
      <c r="F216" s="257" t="s">
        <v>465</v>
      </c>
      <c r="G216" s="255"/>
      <c r="H216" s="256" t="s">
        <v>20</v>
      </c>
      <c r="I216" s="258"/>
      <c r="J216" s="255"/>
      <c r="K216" s="255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135</v>
      </c>
      <c r="AU216" s="263" t="s">
        <v>82</v>
      </c>
      <c r="AV216" s="14" t="s">
        <v>8</v>
      </c>
      <c r="AW216" s="14" t="s">
        <v>36</v>
      </c>
      <c r="AX216" s="14" t="s">
        <v>74</v>
      </c>
      <c r="AY216" s="263" t="s">
        <v>125</v>
      </c>
    </row>
    <row r="217" s="13" customFormat="1">
      <c r="A217" s="13"/>
      <c r="B217" s="230"/>
      <c r="C217" s="231"/>
      <c r="D217" s="232" t="s">
        <v>135</v>
      </c>
      <c r="E217" s="233" t="s">
        <v>20</v>
      </c>
      <c r="F217" s="234" t="s">
        <v>501</v>
      </c>
      <c r="G217" s="231"/>
      <c r="H217" s="235">
        <v>21.5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135</v>
      </c>
      <c r="AU217" s="241" t="s">
        <v>82</v>
      </c>
      <c r="AV217" s="13" t="s">
        <v>82</v>
      </c>
      <c r="AW217" s="13" t="s">
        <v>36</v>
      </c>
      <c r="AX217" s="13" t="s">
        <v>74</v>
      </c>
      <c r="AY217" s="241" t="s">
        <v>125</v>
      </c>
    </row>
    <row r="218" s="14" customFormat="1">
      <c r="A218" s="14"/>
      <c r="B218" s="254"/>
      <c r="C218" s="255"/>
      <c r="D218" s="232" t="s">
        <v>135</v>
      </c>
      <c r="E218" s="256" t="s">
        <v>20</v>
      </c>
      <c r="F218" s="257" t="s">
        <v>466</v>
      </c>
      <c r="G218" s="255"/>
      <c r="H218" s="256" t="s">
        <v>20</v>
      </c>
      <c r="I218" s="258"/>
      <c r="J218" s="255"/>
      <c r="K218" s="255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135</v>
      </c>
      <c r="AU218" s="263" t="s">
        <v>82</v>
      </c>
      <c r="AV218" s="14" t="s">
        <v>8</v>
      </c>
      <c r="AW218" s="14" t="s">
        <v>36</v>
      </c>
      <c r="AX218" s="14" t="s">
        <v>74</v>
      </c>
      <c r="AY218" s="263" t="s">
        <v>125</v>
      </c>
    </row>
    <row r="219" s="13" customFormat="1">
      <c r="A219" s="13"/>
      <c r="B219" s="230"/>
      <c r="C219" s="231"/>
      <c r="D219" s="232" t="s">
        <v>135</v>
      </c>
      <c r="E219" s="233" t="s">
        <v>20</v>
      </c>
      <c r="F219" s="234" t="s">
        <v>501</v>
      </c>
      <c r="G219" s="231"/>
      <c r="H219" s="235">
        <v>21.5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135</v>
      </c>
      <c r="AU219" s="241" t="s">
        <v>82</v>
      </c>
      <c r="AV219" s="13" t="s">
        <v>82</v>
      </c>
      <c r="AW219" s="13" t="s">
        <v>36</v>
      </c>
      <c r="AX219" s="13" t="s">
        <v>74</v>
      </c>
      <c r="AY219" s="241" t="s">
        <v>125</v>
      </c>
    </row>
    <row r="220" s="14" customFormat="1">
      <c r="A220" s="14"/>
      <c r="B220" s="254"/>
      <c r="C220" s="255"/>
      <c r="D220" s="232" t="s">
        <v>135</v>
      </c>
      <c r="E220" s="256" t="s">
        <v>20</v>
      </c>
      <c r="F220" s="257" t="s">
        <v>467</v>
      </c>
      <c r="G220" s="255"/>
      <c r="H220" s="256" t="s">
        <v>20</v>
      </c>
      <c r="I220" s="258"/>
      <c r="J220" s="255"/>
      <c r="K220" s="255"/>
      <c r="L220" s="259"/>
      <c r="M220" s="260"/>
      <c r="N220" s="261"/>
      <c r="O220" s="261"/>
      <c r="P220" s="261"/>
      <c r="Q220" s="261"/>
      <c r="R220" s="261"/>
      <c r="S220" s="261"/>
      <c r="T220" s="26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3" t="s">
        <v>135</v>
      </c>
      <c r="AU220" s="263" t="s">
        <v>82</v>
      </c>
      <c r="AV220" s="14" t="s">
        <v>8</v>
      </c>
      <c r="AW220" s="14" t="s">
        <v>36</v>
      </c>
      <c r="AX220" s="14" t="s">
        <v>74</v>
      </c>
      <c r="AY220" s="263" t="s">
        <v>125</v>
      </c>
    </row>
    <row r="221" s="13" customFormat="1">
      <c r="A221" s="13"/>
      <c r="B221" s="230"/>
      <c r="C221" s="231"/>
      <c r="D221" s="232" t="s">
        <v>135</v>
      </c>
      <c r="E221" s="233" t="s">
        <v>20</v>
      </c>
      <c r="F221" s="234" t="s">
        <v>501</v>
      </c>
      <c r="G221" s="231"/>
      <c r="H221" s="235">
        <v>21.5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135</v>
      </c>
      <c r="AU221" s="241" t="s">
        <v>82</v>
      </c>
      <c r="AV221" s="13" t="s">
        <v>82</v>
      </c>
      <c r="AW221" s="13" t="s">
        <v>36</v>
      </c>
      <c r="AX221" s="13" t="s">
        <v>74</v>
      </c>
      <c r="AY221" s="241" t="s">
        <v>125</v>
      </c>
    </row>
    <row r="222" s="14" customFormat="1">
      <c r="A222" s="14"/>
      <c r="B222" s="254"/>
      <c r="C222" s="255"/>
      <c r="D222" s="232" t="s">
        <v>135</v>
      </c>
      <c r="E222" s="256" t="s">
        <v>20</v>
      </c>
      <c r="F222" s="257" t="s">
        <v>469</v>
      </c>
      <c r="G222" s="255"/>
      <c r="H222" s="256" t="s">
        <v>20</v>
      </c>
      <c r="I222" s="258"/>
      <c r="J222" s="255"/>
      <c r="K222" s="255"/>
      <c r="L222" s="259"/>
      <c r="M222" s="260"/>
      <c r="N222" s="261"/>
      <c r="O222" s="261"/>
      <c r="P222" s="261"/>
      <c r="Q222" s="261"/>
      <c r="R222" s="261"/>
      <c r="S222" s="261"/>
      <c r="T222" s="26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3" t="s">
        <v>135</v>
      </c>
      <c r="AU222" s="263" t="s">
        <v>82</v>
      </c>
      <c r="AV222" s="14" t="s">
        <v>8</v>
      </c>
      <c r="AW222" s="14" t="s">
        <v>36</v>
      </c>
      <c r="AX222" s="14" t="s">
        <v>74</v>
      </c>
      <c r="AY222" s="263" t="s">
        <v>125</v>
      </c>
    </row>
    <row r="223" s="13" customFormat="1">
      <c r="A223" s="13"/>
      <c r="B223" s="230"/>
      <c r="C223" s="231"/>
      <c r="D223" s="232" t="s">
        <v>135</v>
      </c>
      <c r="E223" s="233" t="s">
        <v>20</v>
      </c>
      <c r="F223" s="234" t="s">
        <v>446</v>
      </c>
      <c r="G223" s="231"/>
      <c r="H223" s="235">
        <v>7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135</v>
      </c>
      <c r="AU223" s="241" t="s">
        <v>82</v>
      </c>
      <c r="AV223" s="13" t="s">
        <v>82</v>
      </c>
      <c r="AW223" s="13" t="s">
        <v>36</v>
      </c>
      <c r="AX223" s="13" t="s">
        <v>74</v>
      </c>
      <c r="AY223" s="241" t="s">
        <v>125</v>
      </c>
    </row>
    <row r="224" s="14" customFormat="1">
      <c r="A224" s="14"/>
      <c r="B224" s="254"/>
      <c r="C224" s="255"/>
      <c r="D224" s="232" t="s">
        <v>135</v>
      </c>
      <c r="E224" s="256" t="s">
        <v>20</v>
      </c>
      <c r="F224" s="257" t="s">
        <v>470</v>
      </c>
      <c r="G224" s="255"/>
      <c r="H224" s="256" t="s">
        <v>20</v>
      </c>
      <c r="I224" s="258"/>
      <c r="J224" s="255"/>
      <c r="K224" s="255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135</v>
      </c>
      <c r="AU224" s="263" t="s">
        <v>82</v>
      </c>
      <c r="AV224" s="14" t="s">
        <v>8</v>
      </c>
      <c r="AW224" s="14" t="s">
        <v>36</v>
      </c>
      <c r="AX224" s="14" t="s">
        <v>74</v>
      </c>
      <c r="AY224" s="263" t="s">
        <v>125</v>
      </c>
    </row>
    <row r="225" s="13" customFormat="1">
      <c r="A225" s="13"/>
      <c r="B225" s="230"/>
      <c r="C225" s="231"/>
      <c r="D225" s="232" t="s">
        <v>135</v>
      </c>
      <c r="E225" s="233" t="s">
        <v>20</v>
      </c>
      <c r="F225" s="234" t="s">
        <v>496</v>
      </c>
      <c r="G225" s="231"/>
      <c r="H225" s="235">
        <v>19.5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135</v>
      </c>
      <c r="AU225" s="241" t="s">
        <v>82</v>
      </c>
      <c r="AV225" s="13" t="s">
        <v>82</v>
      </c>
      <c r="AW225" s="13" t="s">
        <v>36</v>
      </c>
      <c r="AX225" s="13" t="s">
        <v>74</v>
      </c>
      <c r="AY225" s="241" t="s">
        <v>125</v>
      </c>
    </row>
    <row r="226" s="14" customFormat="1">
      <c r="A226" s="14"/>
      <c r="B226" s="254"/>
      <c r="C226" s="255"/>
      <c r="D226" s="232" t="s">
        <v>135</v>
      </c>
      <c r="E226" s="256" t="s">
        <v>20</v>
      </c>
      <c r="F226" s="257" t="s">
        <v>473</v>
      </c>
      <c r="G226" s="255"/>
      <c r="H226" s="256" t="s">
        <v>20</v>
      </c>
      <c r="I226" s="258"/>
      <c r="J226" s="255"/>
      <c r="K226" s="255"/>
      <c r="L226" s="259"/>
      <c r="M226" s="260"/>
      <c r="N226" s="261"/>
      <c r="O226" s="261"/>
      <c r="P226" s="261"/>
      <c r="Q226" s="261"/>
      <c r="R226" s="261"/>
      <c r="S226" s="261"/>
      <c r="T226" s="26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3" t="s">
        <v>135</v>
      </c>
      <c r="AU226" s="263" t="s">
        <v>82</v>
      </c>
      <c r="AV226" s="14" t="s">
        <v>8</v>
      </c>
      <c r="AW226" s="14" t="s">
        <v>36</v>
      </c>
      <c r="AX226" s="14" t="s">
        <v>74</v>
      </c>
      <c r="AY226" s="263" t="s">
        <v>125</v>
      </c>
    </row>
    <row r="227" s="13" customFormat="1">
      <c r="A227" s="13"/>
      <c r="B227" s="230"/>
      <c r="C227" s="231"/>
      <c r="D227" s="232" t="s">
        <v>135</v>
      </c>
      <c r="E227" s="233" t="s">
        <v>20</v>
      </c>
      <c r="F227" s="234" t="s">
        <v>502</v>
      </c>
      <c r="G227" s="231"/>
      <c r="H227" s="235">
        <v>21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135</v>
      </c>
      <c r="AU227" s="241" t="s">
        <v>82</v>
      </c>
      <c r="AV227" s="13" t="s">
        <v>82</v>
      </c>
      <c r="AW227" s="13" t="s">
        <v>36</v>
      </c>
      <c r="AX227" s="13" t="s">
        <v>74</v>
      </c>
      <c r="AY227" s="241" t="s">
        <v>125</v>
      </c>
    </row>
    <row r="228" s="14" customFormat="1">
      <c r="A228" s="14"/>
      <c r="B228" s="254"/>
      <c r="C228" s="255"/>
      <c r="D228" s="232" t="s">
        <v>135</v>
      </c>
      <c r="E228" s="256" t="s">
        <v>20</v>
      </c>
      <c r="F228" s="257" t="s">
        <v>474</v>
      </c>
      <c r="G228" s="255"/>
      <c r="H228" s="256" t="s">
        <v>20</v>
      </c>
      <c r="I228" s="258"/>
      <c r="J228" s="255"/>
      <c r="K228" s="255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135</v>
      </c>
      <c r="AU228" s="263" t="s">
        <v>82</v>
      </c>
      <c r="AV228" s="14" t="s">
        <v>8</v>
      </c>
      <c r="AW228" s="14" t="s">
        <v>36</v>
      </c>
      <c r="AX228" s="14" t="s">
        <v>74</v>
      </c>
      <c r="AY228" s="263" t="s">
        <v>125</v>
      </c>
    </row>
    <row r="229" s="13" customFormat="1">
      <c r="A229" s="13"/>
      <c r="B229" s="230"/>
      <c r="C229" s="231"/>
      <c r="D229" s="232" t="s">
        <v>135</v>
      </c>
      <c r="E229" s="233" t="s">
        <v>20</v>
      </c>
      <c r="F229" s="234" t="s">
        <v>444</v>
      </c>
      <c r="G229" s="231"/>
      <c r="H229" s="235">
        <v>4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135</v>
      </c>
      <c r="AU229" s="241" t="s">
        <v>82</v>
      </c>
      <c r="AV229" s="13" t="s">
        <v>82</v>
      </c>
      <c r="AW229" s="13" t="s">
        <v>36</v>
      </c>
      <c r="AX229" s="13" t="s">
        <v>74</v>
      </c>
      <c r="AY229" s="241" t="s">
        <v>125</v>
      </c>
    </row>
    <row r="230" s="14" customFormat="1">
      <c r="A230" s="14"/>
      <c r="B230" s="254"/>
      <c r="C230" s="255"/>
      <c r="D230" s="232" t="s">
        <v>135</v>
      </c>
      <c r="E230" s="256" t="s">
        <v>20</v>
      </c>
      <c r="F230" s="257" t="s">
        <v>475</v>
      </c>
      <c r="G230" s="255"/>
      <c r="H230" s="256" t="s">
        <v>20</v>
      </c>
      <c r="I230" s="258"/>
      <c r="J230" s="255"/>
      <c r="K230" s="255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135</v>
      </c>
      <c r="AU230" s="263" t="s">
        <v>82</v>
      </c>
      <c r="AV230" s="14" t="s">
        <v>8</v>
      </c>
      <c r="AW230" s="14" t="s">
        <v>36</v>
      </c>
      <c r="AX230" s="14" t="s">
        <v>74</v>
      </c>
      <c r="AY230" s="263" t="s">
        <v>125</v>
      </c>
    </row>
    <row r="231" s="13" customFormat="1">
      <c r="A231" s="13"/>
      <c r="B231" s="230"/>
      <c r="C231" s="231"/>
      <c r="D231" s="232" t="s">
        <v>135</v>
      </c>
      <c r="E231" s="233" t="s">
        <v>20</v>
      </c>
      <c r="F231" s="234" t="s">
        <v>444</v>
      </c>
      <c r="G231" s="231"/>
      <c r="H231" s="235">
        <v>4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135</v>
      </c>
      <c r="AU231" s="241" t="s">
        <v>82</v>
      </c>
      <c r="AV231" s="13" t="s">
        <v>82</v>
      </c>
      <c r="AW231" s="13" t="s">
        <v>36</v>
      </c>
      <c r="AX231" s="13" t="s">
        <v>74</v>
      </c>
      <c r="AY231" s="241" t="s">
        <v>125</v>
      </c>
    </row>
    <row r="232" s="14" customFormat="1">
      <c r="A232" s="14"/>
      <c r="B232" s="254"/>
      <c r="C232" s="255"/>
      <c r="D232" s="232" t="s">
        <v>135</v>
      </c>
      <c r="E232" s="256" t="s">
        <v>20</v>
      </c>
      <c r="F232" s="257" t="s">
        <v>476</v>
      </c>
      <c r="G232" s="255"/>
      <c r="H232" s="256" t="s">
        <v>20</v>
      </c>
      <c r="I232" s="258"/>
      <c r="J232" s="255"/>
      <c r="K232" s="255"/>
      <c r="L232" s="259"/>
      <c r="M232" s="260"/>
      <c r="N232" s="261"/>
      <c r="O232" s="261"/>
      <c r="P232" s="261"/>
      <c r="Q232" s="261"/>
      <c r="R232" s="261"/>
      <c r="S232" s="261"/>
      <c r="T232" s="26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3" t="s">
        <v>135</v>
      </c>
      <c r="AU232" s="263" t="s">
        <v>82</v>
      </c>
      <c r="AV232" s="14" t="s">
        <v>8</v>
      </c>
      <c r="AW232" s="14" t="s">
        <v>36</v>
      </c>
      <c r="AX232" s="14" t="s">
        <v>74</v>
      </c>
      <c r="AY232" s="263" t="s">
        <v>125</v>
      </c>
    </row>
    <row r="233" s="13" customFormat="1">
      <c r="A233" s="13"/>
      <c r="B233" s="230"/>
      <c r="C233" s="231"/>
      <c r="D233" s="232" t="s">
        <v>135</v>
      </c>
      <c r="E233" s="233" t="s">
        <v>20</v>
      </c>
      <c r="F233" s="234" t="s">
        <v>503</v>
      </c>
      <c r="G233" s="231"/>
      <c r="H233" s="235">
        <v>19.5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135</v>
      </c>
      <c r="AU233" s="241" t="s">
        <v>82</v>
      </c>
      <c r="AV233" s="13" t="s">
        <v>82</v>
      </c>
      <c r="AW233" s="13" t="s">
        <v>36</v>
      </c>
      <c r="AX233" s="13" t="s">
        <v>74</v>
      </c>
      <c r="AY233" s="241" t="s">
        <v>125</v>
      </c>
    </row>
    <row r="234" s="14" customFormat="1">
      <c r="A234" s="14"/>
      <c r="B234" s="254"/>
      <c r="C234" s="255"/>
      <c r="D234" s="232" t="s">
        <v>135</v>
      </c>
      <c r="E234" s="256" t="s">
        <v>20</v>
      </c>
      <c r="F234" s="257" t="s">
        <v>477</v>
      </c>
      <c r="G234" s="255"/>
      <c r="H234" s="256" t="s">
        <v>20</v>
      </c>
      <c r="I234" s="258"/>
      <c r="J234" s="255"/>
      <c r="K234" s="255"/>
      <c r="L234" s="259"/>
      <c r="M234" s="260"/>
      <c r="N234" s="261"/>
      <c r="O234" s="261"/>
      <c r="P234" s="261"/>
      <c r="Q234" s="261"/>
      <c r="R234" s="261"/>
      <c r="S234" s="261"/>
      <c r="T234" s="26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3" t="s">
        <v>135</v>
      </c>
      <c r="AU234" s="263" t="s">
        <v>82</v>
      </c>
      <c r="AV234" s="14" t="s">
        <v>8</v>
      </c>
      <c r="AW234" s="14" t="s">
        <v>36</v>
      </c>
      <c r="AX234" s="14" t="s">
        <v>74</v>
      </c>
      <c r="AY234" s="263" t="s">
        <v>125</v>
      </c>
    </row>
    <row r="235" s="13" customFormat="1">
      <c r="A235" s="13"/>
      <c r="B235" s="230"/>
      <c r="C235" s="231"/>
      <c r="D235" s="232" t="s">
        <v>135</v>
      </c>
      <c r="E235" s="233" t="s">
        <v>20</v>
      </c>
      <c r="F235" s="234" t="s">
        <v>503</v>
      </c>
      <c r="G235" s="231"/>
      <c r="H235" s="235">
        <v>19.5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135</v>
      </c>
      <c r="AU235" s="241" t="s">
        <v>82</v>
      </c>
      <c r="AV235" s="13" t="s">
        <v>82</v>
      </c>
      <c r="AW235" s="13" t="s">
        <v>36</v>
      </c>
      <c r="AX235" s="13" t="s">
        <v>74</v>
      </c>
      <c r="AY235" s="241" t="s">
        <v>125</v>
      </c>
    </row>
    <row r="236" s="14" customFormat="1">
      <c r="A236" s="14"/>
      <c r="B236" s="254"/>
      <c r="C236" s="255"/>
      <c r="D236" s="232" t="s">
        <v>135</v>
      </c>
      <c r="E236" s="256" t="s">
        <v>20</v>
      </c>
      <c r="F236" s="257" t="s">
        <v>478</v>
      </c>
      <c r="G236" s="255"/>
      <c r="H236" s="256" t="s">
        <v>20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135</v>
      </c>
      <c r="AU236" s="263" t="s">
        <v>82</v>
      </c>
      <c r="AV236" s="14" t="s">
        <v>8</v>
      </c>
      <c r="AW236" s="14" t="s">
        <v>36</v>
      </c>
      <c r="AX236" s="14" t="s">
        <v>74</v>
      </c>
      <c r="AY236" s="263" t="s">
        <v>125</v>
      </c>
    </row>
    <row r="237" s="13" customFormat="1">
      <c r="A237" s="13"/>
      <c r="B237" s="230"/>
      <c r="C237" s="231"/>
      <c r="D237" s="232" t="s">
        <v>135</v>
      </c>
      <c r="E237" s="233" t="s">
        <v>20</v>
      </c>
      <c r="F237" s="234" t="s">
        <v>504</v>
      </c>
      <c r="G237" s="231"/>
      <c r="H237" s="235">
        <v>16.5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135</v>
      </c>
      <c r="AU237" s="241" t="s">
        <v>82</v>
      </c>
      <c r="AV237" s="13" t="s">
        <v>82</v>
      </c>
      <c r="AW237" s="13" t="s">
        <v>36</v>
      </c>
      <c r="AX237" s="13" t="s">
        <v>74</v>
      </c>
      <c r="AY237" s="241" t="s">
        <v>125</v>
      </c>
    </row>
    <row r="238" s="14" customFormat="1">
      <c r="A238" s="14"/>
      <c r="B238" s="254"/>
      <c r="C238" s="255"/>
      <c r="D238" s="232" t="s">
        <v>135</v>
      </c>
      <c r="E238" s="256" t="s">
        <v>20</v>
      </c>
      <c r="F238" s="257" t="s">
        <v>479</v>
      </c>
      <c r="G238" s="255"/>
      <c r="H238" s="256" t="s">
        <v>20</v>
      </c>
      <c r="I238" s="258"/>
      <c r="J238" s="255"/>
      <c r="K238" s="255"/>
      <c r="L238" s="259"/>
      <c r="M238" s="260"/>
      <c r="N238" s="261"/>
      <c r="O238" s="261"/>
      <c r="P238" s="261"/>
      <c r="Q238" s="261"/>
      <c r="R238" s="261"/>
      <c r="S238" s="261"/>
      <c r="T238" s="26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3" t="s">
        <v>135</v>
      </c>
      <c r="AU238" s="263" t="s">
        <v>82</v>
      </c>
      <c r="AV238" s="14" t="s">
        <v>8</v>
      </c>
      <c r="AW238" s="14" t="s">
        <v>36</v>
      </c>
      <c r="AX238" s="14" t="s">
        <v>74</v>
      </c>
      <c r="AY238" s="263" t="s">
        <v>125</v>
      </c>
    </row>
    <row r="239" s="13" customFormat="1">
      <c r="A239" s="13"/>
      <c r="B239" s="230"/>
      <c r="C239" s="231"/>
      <c r="D239" s="232" t="s">
        <v>135</v>
      </c>
      <c r="E239" s="233" t="s">
        <v>20</v>
      </c>
      <c r="F239" s="234" t="s">
        <v>504</v>
      </c>
      <c r="G239" s="231"/>
      <c r="H239" s="235">
        <v>16.5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135</v>
      </c>
      <c r="AU239" s="241" t="s">
        <v>82</v>
      </c>
      <c r="AV239" s="13" t="s">
        <v>82</v>
      </c>
      <c r="AW239" s="13" t="s">
        <v>36</v>
      </c>
      <c r="AX239" s="13" t="s">
        <v>74</v>
      </c>
      <c r="AY239" s="241" t="s">
        <v>125</v>
      </c>
    </row>
    <row r="240" s="14" customFormat="1">
      <c r="A240" s="14"/>
      <c r="B240" s="254"/>
      <c r="C240" s="255"/>
      <c r="D240" s="232" t="s">
        <v>135</v>
      </c>
      <c r="E240" s="256" t="s">
        <v>20</v>
      </c>
      <c r="F240" s="257" t="s">
        <v>481</v>
      </c>
      <c r="G240" s="255"/>
      <c r="H240" s="256" t="s">
        <v>20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135</v>
      </c>
      <c r="AU240" s="263" t="s">
        <v>82</v>
      </c>
      <c r="AV240" s="14" t="s">
        <v>8</v>
      </c>
      <c r="AW240" s="14" t="s">
        <v>36</v>
      </c>
      <c r="AX240" s="14" t="s">
        <v>74</v>
      </c>
      <c r="AY240" s="263" t="s">
        <v>125</v>
      </c>
    </row>
    <row r="241" s="13" customFormat="1">
      <c r="A241" s="13"/>
      <c r="B241" s="230"/>
      <c r="C241" s="231"/>
      <c r="D241" s="232" t="s">
        <v>135</v>
      </c>
      <c r="E241" s="233" t="s">
        <v>20</v>
      </c>
      <c r="F241" s="234" t="s">
        <v>503</v>
      </c>
      <c r="G241" s="231"/>
      <c r="H241" s="235">
        <v>19.5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135</v>
      </c>
      <c r="AU241" s="241" t="s">
        <v>82</v>
      </c>
      <c r="AV241" s="13" t="s">
        <v>82</v>
      </c>
      <c r="AW241" s="13" t="s">
        <v>36</v>
      </c>
      <c r="AX241" s="13" t="s">
        <v>74</v>
      </c>
      <c r="AY241" s="241" t="s">
        <v>125</v>
      </c>
    </row>
    <row r="242" s="14" customFormat="1">
      <c r="A242" s="14"/>
      <c r="B242" s="254"/>
      <c r="C242" s="255"/>
      <c r="D242" s="232" t="s">
        <v>135</v>
      </c>
      <c r="E242" s="256" t="s">
        <v>20</v>
      </c>
      <c r="F242" s="257" t="s">
        <v>482</v>
      </c>
      <c r="G242" s="255"/>
      <c r="H242" s="256" t="s">
        <v>20</v>
      </c>
      <c r="I242" s="258"/>
      <c r="J242" s="255"/>
      <c r="K242" s="255"/>
      <c r="L242" s="259"/>
      <c r="M242" s="260"/>
      <c r="N242" s="261"/>
      <c r="O242" s="261"/>
      <c r="P242" s="261"/>
      <c r="Q242" s="261"/>
      <c r="R242" s="261"/>
      <c r="S242" s="261"/>
      <c r="T242" s="26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3" t="s">
        <v>135</v>
      </c>
      <c r="AU242" s="263" t="s">
        <v>82</v>
      </c>
      <c r="AV242" s="14" t="s">
        <v>8</v>
      </c>
      <c r="AW242" s="14" t="s">
        <v>36</v>
      </c>
      <c r="AX242" s="14" t="s">
        <v>74</v>
      </c>
      <c r="AY242" s="263" t="s">
        <v>125</v>
      </c>
    </row>
    <row r="243" s="13" customFormat="1">
      <c r="A243" s="13"/>
      <c r="B243" s="230"/>
      <c r="C243" s="231"/>
      <c r="D243" s="232" t="s">
        <v>135</v>
      </c>
      <c r="E243" s="233" t="s">
        <v>20</v>
      </c>
      <c r="F243" s="234" t="s">
        <v>505</v>
      </c>
      <c r="G243" s="231"/>
      <c r="H243" s="235">
        <v>6.5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135</v>
      </c>
      <c r="AU243" s="241" t="s">
        <v>82</v>
      </c>
      <c r="AV243" s="13" t="s">
        <v>82</v>
      </c>
      <c r="AW243" s="13" t="s">
        <v>36</v>
      </c>
      <c r="AX243" s="13" t="s">
        <v>74</v>
      </c>
      <c r="AY243" s="241" t="s">
        <v>125</v>
      </c>
    </row>
    <row r="244" s="14" customFormat="1">
      <c r="A244" s="14"/>
      <c r="B244" s="254"/>
      <c r="C244" s="255"/>
      <c r="D244" s="232" t="s">
        <v>135</v>
      </c>
      <c r="E244" s="256" t="s">
        <v>20</v>
      </c>
      <c r="F244" s="257" t="s">
        <v>483</v>
      </c>
      <c r="G244" s="255"/>
      <c r="H244" s="256" t="s">
        <v>20</v>
      </c>
      <c r="I244" s="258"/>
      <c r="J244" s="255"/>
      <c r="K244" s="255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135</v>
      </c>
      <c r="AU244" s="263" t="s">
        <v>82</v>
      </c>
      <c r="AV244" s="14" t="s">
        <v>8</v>
      </c>
      <c r="AW244" s="14" t="s">
        <v>36</v>
      </c>
      <c r="AX244" s="14" t="s">
        <v>74</v>
      </c>
      <c r="AY244" s="263" t="s">
        <v>125</v>
      </c>
    </row>
    <row r="245" s="13" customFormat="1">
      <c r="A245" s="13"/>
      <c r="B245" s="230"/>
      <c r="C245" s="231"/>
      <c r="D245" s="232" t="s">
        <v>135</v>
      </c>
      <c r="E245" s="233" t="s">
        <v>20</v>
      </c>
      <c r="F245" s="234" t="s">
        <v>503</v>
      </c>
      <c r="G245" s="231"/>
      <c r="H245" s="235">
        <v>19.5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135</v>
      </c>
      <c r="AU245" s="241" t="s">
        <v>82</v>
      </c>
      <c r="AV245" s="13" t="s">
        <v>82</v>
      </c>
      <c r="AW245" s="13" t="s">
        <v>36</v>
      </c>
      <c r="AX245" s="13" t="s">
        <v>74</v>
      </c>
      <c r="AY245" s="241" t="s">
        <v>125</v>
      </c>
    </row>
    <row r="246" s="14" customFormat="1">
      <c r="A246" s="14"/>
      <c r="B246" s="254"/>
      <c r="C246" s="255"/>
      <c r="D246" s="232" t="s">
        <v>135</v>
      </c>
      <c r="E246" s="256" t="s">
        <v>20</v>
      </c>
      <c r="F246" s="257" t="s">
        <v>484</v>
      </c>
      <c r="G246" s="255"/>
      <c r="H246" s="256" t="s">
        <v>20</v>
      </c>
      <c r="I246" s="258"/>
      <c r="J246" s="255"/>
      <c r="K246" s="255"/>
      <c r="L246" s="259"/>
      <c r="M246" s="260"/>
      <c r="N246" s="261"/>
      <c r="O246" s="261"/>
      <c r="P246" s="261"/>
      <c r="Q246" s="261"/>
      <c r="R246" s="261"/>
      <c r="S246" s="261"/>
      <c r="T246" s="26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3" t="s">
        <v>135</v>
      </c>
      <c r="AU246" s="263" t="s">
        <v>82</v>
      </c>
      <c r="AV246" s="14" t="s">
        <v>8</v>
      </c>
      <c r="AW246" s="14" t="s">
        <v>36</v>
      </c>
      <c r="AX246" s="14" t="s">
        <v>74</v>
      </c>
      <c r="AY246" s="263" t="s">
        <v>125</v>
      </c>
    </row>
    <row r="247" s="13" customFormat="1">
      <c r="A247" s="13"/>
      <c r="B247" s="230"/>
      <c r="C247" s="231"/>
      <c r="D247" s="232" t="s">
        <v>135</v>
      </c>
      <c r="E247" s="233" t="s">
        <v>20</v>
      </c>
      <c r="F247" s="234" t="s">
        <v>505</v>
      </c>
      <c r="G247" s="231"/>
      <c r="H247" s="235">
        <v>6.5</v>
      </c>
      <c r="I247" s="236"/>
      <c r="J247" s="231"/>
      <c r="K247" s="231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135</v>
      </c>
      <c r="AU247" s="241" t="s">
        <v>82</v>
      </c>
      <c r="AV247" s="13" t="s">
        <v>82</v>
      </c>
      <c r="AW247" s="13" t="s">
        <v>36</v>
      </c>
      <c r="AX247" s="13" t="s">
        <v>74</v>
      </c>
      <c r="AY247" s="241" t="s">
        <v>125</v>
      </c>
    </row>
    <row r="248" s="14" customFormat="1">
      <c r="A248" s="14"/>
      <c r="B248" s="254"/>
      <c r="C248" s="255"/>
      <c r="D248" s="232" t="s">
        <v>135</v>
      </c>
      <c r="E248" s="256" t="s">
        <v>20</v>
      </c>
      <c r="F248" s="257" t="s">
        <v>485</v>
      </c>
      <c r="G248" s="255"/>
      <c r="H248" s="256" t="s">
        <v>20</v>
      </c>
      <c r="I248" s="258"/>
      <c r="J248" s="255"/>
      <c r="K248" s="255"/>
      <c r="L248" s="259"/>
      <c r="M248" s="260"/>
      <c r="N248" s="261"/>
      <c r="O248" s="261"/>
      <c r="P248" s="261"/>
      <c r="Q248" s="261"/>
      <c r="R248" s="261"/>
      <c r="S248" s="261"/>
      <c r="T248" s="26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3" t="s">
        <v>135</v>
      </c>
      <c r="AU248" s="263" t="s">
        <v>82</v>
      </c>
      <c r="AV248" s="14" t="s">
        <v>8</v>
      </c>
      <c r="AW248" s="14" t="s">
        <v>36</v>
      </c>
      <c r="AX248" s="14" t="s">
        <v>74</v>
      </c>
      <c r="AY248" s="263" t="s">
        <v>125</v>
      </c>
    </row>
    <row r="249" s="13" customFormat="1">
      <c r="A249" s="13"/>
      <c r="B249" s="230"/>
      <c r="C249" s="231"/>
      <c r="D249" s="232" t="s">
        <v>135</v>
      </c>
      <c r="E249" s="233" t="s">
        <v>20</v>
      </c>
      <c r="F249" s="234" t="s">
        <v>506</v>
      </c>
      <c r="G249" s="231"/>
      <c r="H249" s="235">
        <v>20.5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135</v>
      </c>
      <c r="AU249" s="241" t="s">
        <v>82</v>
      </c>
      <c r="AV249" s="13" t="s">
        <v>82</v>
      </c>
      <c r="AW249" s="13" t="s">
        <v>36</v>
      </c>
      <c r="AX249" s="13" t="s">
        <v>74</v>
      </c>
      <c r="AY249" s="241" t="s">
        <v>125</v>
      </c>
    </row>
    <row r="250" s="14" customFormat="1">
      <c r="A250" s="14"/>
      <c r="B250" s="254"/>
      <c r="C250" s="255"/>
      <c r="D250" s="232" t="s">
        <v>135</v>
      </c>
      <c r="E250" s="256" t="s">
        <v>20</v>
      </c>
      <c r="F250" s="257" t="s">
        <v>487</v>
      </c>
      <c r="G250" s="255"/>
      <c r="H250" s="256" t="s">
        <v>20</v>
      </c>
      <c r="I250" s="258"/>
      <c r="J250" s="255"/>
      <c r="K250" s="255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135</v>
      </c>
      <c r="AU250" s="263" t="s">
        <v>82</v>
      </c>
      <c r="AV250" s="14" t="s">
        <v>8</v>
      </c>
      <c r="AW250" s="14" t="s">
        <v>36</v>
      </c>
      <c r="AX250" s="14" t="s">
        <v>74</v>
      </c>
      <c r="AY250" s="263" t="s">
        <v>125</v>
      </c>
    </row>
    <row r="251" s="13" customFormat="1">
      <c r="A251" s="13"/>
      <c r="B251" s="230"/>
      <c r="C251" s="231"/>
      <c r="D251" s="232" t="s">
        <v>135</v>
      </c>
      <c r="E251" s="233" t="s">
        <v>20</v>
      </c>
      <c r="F251" s="234" t="s">
        <v>505</v>
      </c>
      <c r="G251" s="231"/>
      <c r="H251" s="235">
        <v>6.5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135</v>
      </c>
      <c r="AU251" s="241" t="s">
        <v>82</v>
      </c>
      <c r="AV251" s="13" t="s">
        <v>82</v>
      </c>
      <c r="AW251" s="13" t="s">
        <v>36</v>
      </c>
      <c r="AX251" s="13" t="s">
        <v>74</v>
      </c>
      <c r="AY251" s="241" t="s">
        <v>125</v>
      </c>
    </row>
    <row r="252" s="15" customFormat="1">
      <c r="A252" s="15"/>
      <c r="B252" s="264"/>
      <c r="C252" s="265"/>
      <c r="D252" s="232" t="s">
        <v>135</v>
      </c>
      <c r="E252" s="266" t="s">
        <v>416</v>
      </c>
      <c r="F252" s="267" t="s">
        <v>262</v>
      </c>
      <c r="G252" s="265"/>
      <c r="H252" s="268">
        <v>615.5</v>
      </c>
      <c r="I252" s="269"/>
      <c r="J252" s="265"/>
      <c r="K252" s="265"/>
      <c r="L252" s="270"/>
      <c r="M252" s="271"/>
      <c r="N252" s="272"/>
      <c r="O252" s="272"/>
      <c r="P252" s="272"/>
      <c r="Q252" s="272"/>
      <c r="R252" s="272"/>
      <c r="S252" s="272"/>
      <c r="T252" s="27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4" t="s">
        <v>135</v>
      </c>
      <c r="AU252" s="274" t="s">
        <v>82</v>
      </c>
      <c r="AV252" s="15" t="s">
        <v>131</v>
      </c>
      <c r="AW252" s="15" t="s">
        <v>36</v>
      </c>
      <c r="AX252" s="15" t="s">
        <v>8</v>
      </c>
      <c r="AY252" s="274" t="s">
        <v>125</v>
      </c>
    </row>
    <row r="253" s="2" customFormat="1" ht="33" customHeight="1">
      <c r="A253" s="40"/>
      <c r="B253" s="41"/>
      <c r="C253" s="212" t="s">
        <v>123</v>
      </c>
      <c r="D253" s="212" t="s">
        <v>126</v>
      </c>
      <c r="E253" s="213" t="s">
        <v>507</v>
      </c>
      <c r="F253" s="214" t="s">
        <v>508</v>
      </c>
      <c r="G253" s="215" t="s">
        <v>129</v>
      </c>
      <c r="H253" s="216">
        <v>577.5</v>
      </c>
      <c r="I253" s="217"/>
      <c r="J253" s="218">
        <f>ROUND(I253*H253,0)</f>
        <v>0</v>
      </c>
      <c r="K253" s="214" t="s">
        <v>130</v>
      </c>
      <c r="L253" s="46"/>
      <c r="M253" s="219" t="s">
        <v>20</v>
      </c>
      <c r="N253" s="220" t="s">
        <v>45</v>
      </c>
      <c r="O253" s="86"/>
      <c r="P253" s="221">
        <f>O253*H253</f>
        <v>0</v>
      </c>
      <c r="Q253" s="221">
        <v>0.0013808080000000001</v>
      </c>
      <c r="R253" s="221">
        <f>Q253*H253</f>
        <v>0.79741662000000002</v>
      </c>
      <c r="S253" s="221">
        <v>0</v>
      </c>
      <c r="T253" s="222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3" t="s">
        <v>219</v>
      </c>
      <c r="AT253" s="223" t="s">
        <v>126</v>
      </c>
      <c r="AU253" s="223" t="s">
        <v>82</v>
      </c>
      <c r="AY253" s="19" t="s">
        <v>125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9" t="s">
        <v>8</v>
      </c>
      <c r="BK253" s="224">
        <f>ROUND(I253*H253,0)</f>
        <v>0</v>
      </c>
      <c r="BL253" s="19" t="s">
        <v>219</v>
      </c>
      <c r="BM253" s="223" t="s">
        <v>509</v>
      </c>
    </row>
    <row r="254" s="2" customFormat="1">
      <c r="A254" s="40"/>
      <c r="B254" s="41"/>
      <c r="C254" s="42"/>
      <c r="D254" s="225" t="s">
        <v>133</v>
      </c>
      <c r="E254" s="42"/>
      <c r="F254" s="226" t="s">
        <v>510</v>
      </c>
      <c r="G254" s="42"/>
      <c r="H254" s="42"/>
      <c r="I254" s="227"/>
      <c r="J254" s="42"/>
      <c r="K254" s="42"/>
      <c r="L254" s="46"/>
      <c r="M254" s="228"/>
      <c r="N254" s="229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133</v>
      </c>
      <c r="AU254" s="19" t="s">
        <v>82</v>
      </c>
    </row>
    <row r="255" s="14" customFormat="1">
      <c r="A255" s="14"/>
      <c r="B255" s="254"/>
      <c r="C255" s="255"/>
      <c r="D255" s="232" t="s">
        <v>135</v>
      </c>
      <c r="E255" s="256" t="s">
        <v>20</v>
      </c>
      <c r="F255" s="257" t="s">
        <v>440</v>
      </c>
      <c r="G255" s="255"/>
      <c r="H255" s="256" t="s">
        <v>20</v>
      </c>
      <c r="I255" s="258"/>
      <c r="J255" s="255"/>
      <c r="K255" s="255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135</v>
      </c>
      <c r="AU255" s="263" t="s">
        <v>82</v>
      </c>
      <c r="AV255" s="14" t="s">
        <v>8</v>
      </c>
      <c r="AW255" s="14" t="s">
        <v>36</v>
      </c>
      <c r="AX255" s="14" t="s">
        <v>74</v>
      </c>
      <c r="AY255" s="263" t="s">
        <v>125</v>
      </c>
    </row>
    <row r="256" s="13" customFormat="1">
      <c r="A256" s="13"/>
      <c r="B256" s="230"/>
      <c r="C256" s="231"/>
      <c r="D256" s="232" t="s">
        <v>135</v>
      </c>
      <c r="E256" s="233" t="s">
        <v>20</v>
      </c>
      <c r="F256" s="234" t="s">
        <v>511</v>
      </c>
      <c r="G256" s="231"/>
      <c r="H256" s="235">
        <v>7.5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135</v>
      </c>
      <c r="AU256" s="241" t="s">
        <v>82</v>
      </c>
      <c r="AV256" s="13" t="s">
        <v>82</v>
      </c>
      <c r="AW256" s="13" t="s">
        <v>36</v>
      </c>
      <c r="AX256" s="13" t="s">
        <v>74</v>
      </c>
      <c r="AY256" s="241" t="s">
        <v>125</v>
      </c>
    </row>
    <row r="257" s="13" customFormat="1">
      <c r="A257" s="13"/>
      <c r="B257" s="230"/>
      <c r="C257" s="231"/>
      <c r="D257" s="232" t="s">
        <v>135</v>
      </c>
      <c r="E257" s="233" t="s">
        <v>20</v>
      </c>
      <c r="F257" s="234" t="s">
        <v>512</v>
      </c>
      <c r="G257" s="231"/>
      <c r="H257" s="235">
        <v>7.5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135</v>
      </c>
      <c r="AU257" s="241" t="s">
        <v>82</v>
      </c>
      <c r="AV257" s="13" t="s">
        <v>82</v>
      </c>
      <c r="AW257" s="13" t="s">
        <v>36</v>
      </c>
      <c r="AX257" s="13" t="s">
        <v>74</v>
      </c>
      <c r="AY257" s="241" t="s">
        <v>125</v>
      </c>
    </row>
    <row r="258" s="14" customFormat="1">
      <c r="A258" s="14"/>
      <c r="B258" s="254"/>
      <c r="C258" s="255"/>
      <c r="D258" s="232" t="s">
        <v>135</v>
      </c>
      <c r="E258" s="256" t="s">
        <v>20</v>
      </c>
      <c r="F258" s="257" t="s">
        <v>442</v>
      </c>
      <c r="G258" s="255"/>
      <c r="H258" s="256" t="s">
        <v>20</v>
      </c>
      <c r="I258" s="258"/>
      <c r="J258" s="255"/>
      <c r="K258" s="255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135</v>
      </c>
      <c r="AU258" s="263" t="s">
        <v>82</v>
      </c>
      <c r="AV258" s="14" t="s">
        <v>8</v>
      </c>
      <c r="AW258" s="14" t="s">
        <v>36</v>
      </c>
      <c r="AX258" s="14" t="s">
        <v>74</v>
      </c>
      <c r="AY258" s="263" t="s">
        <v>125</v>
      </c>
    </row>
    <row r="259" s="13" customFormat="1">
      <c r="A259" s="13"/>
      <c r="B259" s="230"/>
      <c r="C259" s="231"/>
      <c r="D259" s="232" t="s">
        <v>135</v>
      </c>
      <c r="E259" s="233" t="s">
        <v>20</v>
      </c>
      <c r="F259" s="234" t="s">
        <v>513</v>
      </c>
      <c r="G259" s="231"/>
      <c r="H259" s="235">
        <v>7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135</v>
      </c>
      <c r="AU259" s="241" t="s">
        <v>82</v>
      </c>
      <c r="AV259" s="13" t="s">
        <v>82</v>
      </c>
      <c r="AW259" s="13" t="s">
        <v>36</v>
      </c>
      <c r="AX259" s="13" t="s">
        <v>74</v>
      </c>
      <c r="AY259" s="241" t="s">
        <v>125</v>
      </c>
    </row>
    <row r="260" s="13" customFormat="1">
      <c r="A260" s="13"/>
      <c r="B260" s="230"/>
      <c r="C260" s="231"/>
      <c r="D260" s="232" t="s">
        <v>135</v>
      </c>
      <c r="E260" s="233" t="s">
        <v>20</v>
      </c>
      <c r="F260" s="234" t="s">
        <v>514</v>
      </c>
      <c r="G260" s="231"/>
      <c r="H260" s="235">
        <v>7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135</v>
      </c>
      <c r="AU260" s="241" t="s">
        <v>82</v>
      </c>
      <c r="AV260" s="13" t="s">
        <v>82</v>
      </c>
      <c r="AW260" s="13" t="s">
        <v>36</v>
      </c>
      <c r="AX260" s="13" t="s">
        <v>74</v>
      </c>
      <c r="AY260" s="241" t="s">
        <v>125</v>
      </c>
    </row>
    <row r="261" s="14" customFormat="1">
      <c r="A261" s="14"/>
      <c r="B261" s="254"/>
      <c r="C261" s="255"/>
      <c r="D261" s="232" t="s">
        <v>135</v>
      </c>
      <c r="E261" s="256" t="s">
        <v>20</v>
      </c>
      <c r="F261" s="257" t="s">
        <v>443</v>
      </c>
      <c r="G261" s="255"/>
      <c r="H261" s="256" t="s">
        <v>20</v>
      </c>
      <c r="I261" s="258"/>
      <c r="J261" s="255"/>
      <c r="K261" s="255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135</v>
      </c>
      <c r="AU261" s="263" t="s">
        <v>82</v>
      </c>
      <c r="AV261" s="14" t="s">
        <v>8</v>
      </c>
      <c r="AW261" s="14" t="s">
        <v>36</v>
      </c>
      <c r="AX261" s="14" t="s">
        <v>74</v>
      </c>
      <c r="AY261" s="263" t="s">
        <v>125</v>
      </c>
    </row>
    <row r="262" s="13" customFormat="1">
      <c r="A262" s="13"/>
      <c r="B262" s="230"/>
      <c r="C262" s="231"/>
      <c r="D262" s="232" t="s">
        <v>135</v>
      </c>
      <c r="E262" s="233" t="s">
        <v>20</v>
      </c>
      <c r="F262" s="234" t="s">
        <v>515</v>
      </c>
      <c r="G262" s="231"/>
      <c r="H262" s="235">
        <v>4.5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135</v>
      </c>
      <c r="AU262" s="241" t="s">
        <v>82</v>
      </c>
      <c r="AV262" s="13" t="s">
        <v>82</v>
      </c>
      <c r="AW262" s="13" t="s">
        <v>36</v>
      </c>
      <c r="AX262" s="13" t="s">
        <v>74</v>
      </c>
      <c r="AY262" s="241" t="s">
        <v>125</v>
      </c>
    </row>
    <row r="263" s="13" customFormat="1">
      <c r="A263" s="13"/>
      <c r="B263" s="230"/>
      <c r="C263" s="231"/>
      <c r="D263" s="232" t="s">
        <v>135</v>
      </c>
      <c r="E263" s="233" t="s">
        <v>20</v>
      </c>
      <c r="F263" s="234" t="s">
        <v>516</v>
      </c>
      <c r="G263" s="231"/>
      <c r="H263" s="235">
        <v>4.5</v>
      </c>
      <c r="I263" s="236"/>
      <c r="J263" s="231"/>
      <c r="K263" s="231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135</v>
      </c>
      <c r="AU263" s="241" t="s">
        <v>82</v>
      </c>
      <c r="AV263" s="13" t="s">
        <v>82</v>
      </c>
      <c r="AW263" s="13" t="s">
        <v>36</v>
      </c>
      <c r="AX263" s="13" t="s">
        <v>74</v>
      </c>
      <c r="AY263" s="241" t="s">
        <v>125</v>
      </c>
    </row>
    <row r="264" s="14" customFormat="1">
      <c r="A264" s="14"/>
      <c r="B264" s="254"/>
      <c r="C264" s="255"/>
      <c r="D264" s="232" t="s">
        <v>135</v>
      </c>
      <c r="E264" s="256" t="s">
        <v>20</v>
      </c>
      <c r="F264" s="257" t="s">
        <v>445</v>
      </c>
      <c r="G264" s="255"/>
      <c r="H264" s="256" t="s">
        <v>20</v>
      </c>
      <c r="I264" s="258"/>
      <c r="J264" s="255"/>
      <c r="K264" s="255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135</v>
      </c>
      <c r="AU264" s="263" t="s">
        <v>82</v>
      </c>
      <c r="AV264" s="14" t="s">
        <v>8</v>
      </c>
      <c r="AW264" s="14" t="s">
        <v>36</v>
      </c>
      <c r="AX264" s="14" t="s">
        <v>74</v>
      </c>
      <c r="AY264" s="263" t="s">
        <v>125</v>
      </c>
    </row>
    <row r="265" s="13" customFormat="1">
      <c r="A265" s="13"/>
      <c r="B265" s="230"/>
      <c r="C265" s="231"/>
      <c r="D265" s="232" t="s">
        <v>135</v>
      </c>
      <c r="E265" s="233" t="s">
        <v>20</v>
      </c>
      <c r="F265" s="234" t="s">
        <v>513</v>
      </c>
      <c r="G265" s="231"/>
      <c r="H265" s="235">
        <v>7</v>
      </c>
      <c r="I265" s="236"/>
      <c r="J265" s="231"/>
      <c r="K265" s="231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135</v>
      </c>
      <c r="AU265" s="241" t="s">
        <v>82</v>
      </c>
      <c r="AV265" s="13" t="s">
        <v>82</v>
      </c>
      <c r="AW265" s="13" t="s">
        <v>36</v>
      </c>
      <c r="AX265" s="13" t="s">
        <v>74</v>
      </c>
      <c r="AY265" s="241" t="s">
        <v>125</v>
      </c>
    </row>
    <row r="266" s="13" customFormat="1">
      <c r="A266" s="13"/>
      <c r="B266" s="230"/>
      <c r="C266" s="231"/>
      <c r="D266" s="232" t="s">
        <v>135</v>
      </c>
      <c r="E266" s="233" t="s">
        <v>20</v>
      </c>
      <c r="F266" s="234" t="s">
        <v>514</v>
      </c>
      <c r="G266" s="231"/>
      <c r="H266" s="235">
        <v>7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135</v>
      </c>
      <c r="AU266" s="241" t="s">
        <v>82</v>
      </c>
      <c r="AV266" s="13" t="s">
        <v>82</v>
      </c>
      <c r="AW266" s="13" t="s">
        <v>36</v>
      </c>
      <c r="AX266" s="13" t="s">
        <v>74</v>
      </c>
      <c r="AY266" s="241" t="s">
        <v>125</v>
      </c>
    </row>
    <row r="267" s="14" customFormat="1">
      <c r="A267" s="14"/>
      <c r="B267" s="254"/>
      <c r="C267" s="255"/>
      <c r="D267" s="232" t="s">
        <v>135</v>
      </c>
      <c r="E267" s="256" t="s">
        <v>20</v>
      </c>
      <c r="F267" s="257" t="s">
        <v>447</v>
      </c>
      <c r="G267" s="255"/>
      <c r="H267" s="256" t="s">
        <v>20</v>
      </c>
      <c r="I267" s="258"/>
      <c r="J267" s="255"/>
      <c r="K267" s="255"/>
      <c r="L267" s="259"/>
      <c r="M267" s="260"/>
      <c r="N267" s="261"/>
      <c r="O267" s="261"/>
      <c r="P267" s="261"/>
      <c r="Q267" s="261"/>
      <c r="R267" s="261"/>
      <c r="S267" s="261"/>
      <c r="T267" s="26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3" t="s">
        <v>135</v>
      </c>
      <c r="AU267" s="263" t="s">
        <v>82</v>
      </c>
      <c r="AV267" s="14" t="s">
        <v>8</v>
      </c>
      <c r="AW267" s="14" t="s">
        <v>36</v>
      </c>
      <c r="AX267" s="14" t="s">
        <v>74</v>
      </c>
      <c r="AY267" s="263" t="s">
        <v>125</v>
      </c>
    </row>
    <row r="268" s="13" customFormat="1">
      <c r="A268" s="13"/>
      <c r="B268" s="230"/>
      <c r="C268" s="231"/>
      <c r="D268" s="232" t="s">
        <v>135</v>
      </c>
      <c r="E268" s="233" t="s">
        <v>20</v>
      </c>
      <c r="F268" s="234" t="s">
        <v>517</v>
      </c>
      <c r="G268" s="231"/>
      <c r="H268" s="235">
        <v>4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135</v>
      </c>
      <c r="AU268" s="241" t="s">
        <v>82</v>
      </c>
      <c r="AV268" s="13" t="s">
        <v>82</v>
      </c>
      <c r="AW268" s="13" t="s">
        <v>36</v>
      </c>
      <c r="AX268" s="13" t="s">
        <v>74</v>
      </c>
      <c r="AY268" s="241" t="s">
        <v>125</v>
      </c>
    </row>
    <row r="269" s="13" customFormat="1">
      <c r="A269" s="13"/>
      <c r="B269" s="230"/>
      <c r="C269" s="231"/>
      <c r="D269" s="232" t="s">
        <v>135</v>
      </c>
      <c r="E269" s="233" t="s">
        <v>20</v>
      </c>
      <c r="F269" s="234" t="s">
        <v>518</v>
      </c>
      <c r="G269" s="231"/>
      <c r="H269" s="235">
        <v>4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135</v>
      </c>
      <c r="AU269" s="241" t="s">
        <v>82</v>
      </c>
      <c r="AV269" s="13" t="s">
        <v>82</v>
      </c>
      <c r="AW269" s="13" t="s">
        <v>36</v>
      </c>
      <c r="AX269" s="13" t="s">
        <v>74</v>
      </c>
      <c r="AY269" s="241" t="s">
        <v>125</v>
      </c>
    </row>
    <row r="270" s="14" customFormat="1">
      <c r="A270" s="14"/>
      <c r="B270" s="254"/>
      <c r="C270" s="255"/>
      <c r="D270" s="232" t="s">
        <v>135</v>
      </c>
      <c r="E270" s="256" t="s">
        <v>20</v>
      </c>
      <c r="F270" s="257" t="s">
        <v>448</v>
      </c>
      <c r="G270" s="255"/>
      <c r="H270" s="256" t="s">
        <v>20</v>
      </c>
      <c r="I270" s="258"/>
      <c r="J270" s="255"/>
      <c r="K270" s="255"/>
      <c r="L270" s="259"/>
      <c r="M270" s="260"/>
      <c r="N270" s="261"/>
      <c r="O270" s="261"/>
      <c r="P270" s="261"/>
      <c r="Q270" s="261"/>
      <c r="R270" s="261"/>
      <c r="S270" s="261"/>
      <c r="T270" s="26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3" t="s">
        <v>135</v>
      </c>
      <c r="AU270" s="263" t="s">
        <v>82</v>
      </c>
      <c r="AV270" s="14" t="s">
        <v>8</v>
      </c>
      <c r="AW270" s="14" t="s">
        <v>36</v>
      </c>
      <c r="AX270" s="14" t="s">
        <v>74</v>
      </c>
      <c r="AY270" s="263" t="s">
        <v>125</v>
      </c>
    </row>
    <row r="271" s="13" customFormat="1">
      <c r="A271" s="13"/>
      <c r="B271" s="230"/>
      <c r="C271" s="231"/>
      <c r="D271" s="232" t="s">
        <v>135</v>
      </c>
      <c r="E271" s="233" t="s">
        <v>20</v>
      </c>
      <c r="F271" s="234" t="s">
        <v>511</v>
      </c>
      <c r="G271" s="231"/>
      <c r="H271" s="235">
        <v>7.5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135</v>
      </c>
      <c r="AU271" s="241" t="s">
        <v>82</v>
      </c>
      <c r="AV271" s="13" t="s">
        <v>82</v>
      </c>
      <c r="AW271" s="13" t="s">
        <v>36</v>
      </c>
      <c r="AX271" s="13" t="s">
        <v>74</v>
      </c>
      <c r="AY271" s="241" t="s">
        <v>125</v>
      </c>
    </row>
    <row r="272" s="13" customFormat="1">
      <c r="A272" s="13"/>
      <c r="B272" s="230"/>
      <c r="C272" s="231"/>
      <c r="D272" s="232" t="s">
        <v>135</v>
      </c>
      <c r="E272" s="233" t="s">
        <v>20</v>
      </c>
      <c r="F272" s="234" t="s">
        <v>512</v>
      </c>
      <c r="G272" s="231"/>
      <c r="H272" s="235">
        <v>7.5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135</v>
      </c>
      <c r="AU272" s="241" t="s">
        <v>82</v>
      </c>
      <c r="AV272" s="13" t="s">
        <v>82</v>
      </c>
      <c r="AW272" s="13" t="s">
        <v>36</v>
      </c>
      <c r="AX272" s="13" t="s">
        <v>74</v>
      </c>
      <c r="AY272" s="241" t="s">
        <v>125</v>
      </c>
    </row>
    <row r="273" s="14" customFormat="1">
      <c r="A273" s="14"/>
      <c r="B273" s="254"/>
      <c r="C273" s="255"/>
      <c r="D273" s="232" t="s">
        <v>135</v>
      </c>
      <c r="E273" s="256" t="s">
        <v>20</v>
      </c>
      <c r="F273" s="257" t="s">
        <v>449</v>
      </c>
      <c r="G273" s="255"/>
      <c r="H273" s="256" t="s">
        <v>20</v>
      </c>
      <c r="I273" s="258"/>
      <c r="J273" s="255"/>
      <c r="K273" s="255"/>
      <c r="L273" s="259"/>
      <c r="M273" s="260"/>
      <c r="N273" s="261"/>
      <c r="O273" s="261"/>
      <c r="P273" s="261"/>
      <c r="Q273" s="261"/>
      <c r="R273" s="261"/>
      <c r="S273" s="261"/>
      <c r="T273" s="26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3" t="s">
        <v>135</v>
      </c>
      <c r="AU273" s="263" t="s">
        <v>82</v>
      </c>
      <c r="AV273" s="14" t="s">
        <v>8</v>
      </c>
      <c r="AW273" s="14" t="s">
        <v>36</v>
      </c>
      <c r="AX273" s="14" t="s">
        <v>74</v>
      </c>
      <c r="AY273" s="263" t="s">
        <v>125</v>
      </c>
    </row>
    <row r="274" s="13" customFormat="1">
      <c r="A274" s="13"/>
      <c r="B274" s="230"/>
      <c r="C274" s="231"/>
      <c r="D274" s="232" t="s">
        <v>135</v>
      </c>
      <c r="E274" s="233" t="s">
        <v>20</v>
      </c>
      <c r="F274" s="234" t="s">
        <v>517</v>
      </c>
      <c r="G274" s="231"/>
      <c r="H274" s="235">
        <v>4</v>
      </c>
      <c r="I274" s="236"/>
      <c r="J274" s="231"/>
      <c r="K274" s="231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135</v>
      </c>
      <c r="AU274" s="241" t="s">
        <v>82</v>
      </c>
      <c r="AV274" s="13" t="s">
        <v>82</v>
      </c>
      <c r="AW274" s="13" t="s">
        <v>36</v>
      </c>
      <c r="AX274" s="13" t="s">
        <v>74</v>
      </c>
      <c r="AY274" s="241" t="s">
        <v>125</v>
      </c>
    </row>
    <row r="275" s="13" customFormat="1">
      <c r="A275" s="13"/>
      <c r="B275" s="230"/>
      <c r="C275" s="231"/>
      <c r="D275" s="232" t="s">
        <v>135</v>
      </c>
      <c r="E275" s="233" t="s">
        <v>20</v>
      </c>
      <c r="F275" s="234" t="s">
        <v>518</v>
      </c>
      <c r="G275" s="231"/>
      <c r="H275" s="235">
        <v>4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135</v>
      </c>
      <c r="AU275" s="241" t="s">
        <v>82</v>
      </c>
      <c r="AV275" s="13" t="s">
        <v>82</v>
      </c>
      <c r="AW275" s="13" t="s">
        <v>36</v>
      </c>
      <c r="AX275" s="13" t="s">
        <v>74</v>
      </c>
      <c r="AY275" s="241" t="s">
        <v>125</v>
      </c>
    </row>
    <row r="276" s="14" customFormat="1">
      <c r="A276" s="14"/>
      <c r="B276" s="254"/>
      <c r="C276" s="255"/>
      <c r="D276" s="232" t="s">
        <v>135</v>
      </c>
      <c r="E276" s="256" t="s">
        <v>20</v>
      </c>
      <c r="F276" s="257" t="s">
        <v>451</v>
      </c>
      <c r="G276" s="255"/>
      <c r="H276" s="256" t="s">
        <v>20</v>
      </c>
      <c r="I276" s="258"/>
      <c r="J276" s="255"/>
      <c r="K276" s="255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135</v>
      </c>
      <c r="AU276" s="263" t="s">
        <v>82</v>
      </c>
      <c r="AV276" s="14" t="s">
        <v>8</v>
      </c>
      <c r="AW276" s="14" t="s">
        <v>36</v>
      </c>
      <c r="AX276" s="14" t="s">
        <v>74</v>
      </c>
      <c r="AY276" s="263" t="s">
        <v>125</v>
      </c>
    </row>
    <row r="277" s="13" customFormat="1">
      <c r="A277" s="13"/>
      <c r="B277" s="230"/>
      <c r="C277" s="231"/>
      <c r="D277" s="232" t="s">
        <v>135</v>
      </c>
      <c r="E277" s="233" t="s">
        <v>20</v>
      </c>
      <c r="F277" s="234" t="s">
        <v>517</v>
      </c>
      <c r="G277" s="231"/>
      <c r="H277" s="235">
        <v>4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135</v>
      </c>
      <c r="AU277" s="241" t="s">
        <v>82</v>
      </c>
      <c r="AV277" s="13" t="s">
        <v>82</v>
      </c>
      <c r="AW277" s="13" t="s">
        <v>36</v>
      </c>
      <c r="AX277" s="13" t="s">
        <v>74</v>
      </c>
      <c r="AY277" s="241" t="s">
        <v>125</v>
      </c>
    </row>
    <row r="278" s="13" customFormat="1">
      <c r="A278" s="13"/>
      <c r="B278" s="230"/>
      <c r="C278" s="231"/>
      <c r="D278" s="232" t="s">
        <v>135</v>
      </c>
      <c r="E278" s="233" t="s">
        <v>20</v>
      </c>
      <c r="F278" s="234" t="s">
        <v>518</v>
      </c>
      <c r="G278" s="231"/>
      <c r="H278" s="235">
        <v>4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135</v>
      </c>
      <c r="AU278" s="241" t="s">
        <v>82</v>
      </c>
      <c r="AV278" s="13" t="s">
        <v>82</v>
      </c>
      <c r="AW278" s="13" t="s">
        <v>36</v>
      </c>
      <c r="AX278" s="13" t="s">
        <v>74</v>
      </c>
      <c r="AY278" s="241" t="s">
        <v>125</v>
      </c>
    </row>
    <row r="279" s="14" customFormat="1">
      <c r="A279" s="14"/>
      <c r="B279" s="254"/>
      <c r="C279" s="255"/>
      <c r="D279" s="232" t="s">
        <v>135</v>
      </c>
      <c r="E279" s="256" t="s">
        <v>20</v>
      </c>
      <c r="F279" s="257" t="s">
        <v>452</v>
      </c>
      <c r="G279" s="255"/>
      <c r="H279" s="256" t="s">
        <v>20</v>
      </c>
      <c r="I279" s="258"/>
      <c r="J279" s="255"/>
      <c r="K279" s="255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135</v>
      </c>
      <c r="AU279" s="263" t="s">
        <v>82</v>
      </c>
      <c r="AV279" s="14" t="s">
        <v>8</v>
      </c>
      <c r="AW279" s="14" t="s">
        <v>36</v>
      </c>
      <c r="AX279" s="14" t="s">
        <v>74</v>
      </c>
      <c r="AY279" s="263" t="s">
        <v>125</v>
      </c>
    </row>
    <row r="280" s="13" customFormat="1">
      <c r="A280" s="13"/>
      <c r="B280" s="230"/>
      <c r="C280" s="231"/>
      <c r="D280" s="232" t="s">
        <v>135</v>
      </c>
      <c r="E280" s="233" t="s">
        <v>20</v>
      </c>
      <c r="F280" s="234" t="s">
        <v>517</v>
      </c>
      <c r="G280" s="231"/>
      <c r="H280" s="235">
        <v>4</v>
      </c>
      <c r="I280" s="236"/>
      <c r="J280" s="231"/>
      <c r="K280" s="231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135</v>
      </c>
      <c r="AU280" s="241" t="s">
        <v>82</v>
      </c>
      <c r="AV280" s="13" t="s">
        <v>82</v>
      </c>
      <c r="AW280" s="13" t="s">
        <v>36</v>
      </c>
      <c r="AX280" s="13" t="s">
        <v>74</v>
      </c>
      <c r="AY280" s="241" t="s">
        <v>125</v>
      </c>
    </row>
    <row r="281" s="13" customFormat="1">
      <c r="A281" s="13"/>
      <c r="B281" s="230"/>
      <c r="C281" s="231"/>
      <c r="D281" s="232" t="s">
        <v>135</v>
      </c>
      <c r="E281" s="233" t="s">
        <v>20</v>
      </c>
      <c r="F281" s="234" t="s">
        <v>518</v>
      </c>
      <c r="G281" s="231"/>
      <c r="H281" s="235">
        <v>4</v>
      </c>
      <c r="I281" s="236"/>
      <c r="J281" s="231"/>
      <c r="K281" s="231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135</v>
      </c>
      <c r="AU281" s="241" t="s">
        <v>82</v>
      </c>
      <c r="AV281" s="13" t="s">
        <v>82</v>
      </c>
      <c r="AW281" s="13" t="s">
        <v>36</v>
      </c>
      <c r="AX281" s="13" t="s">
        <v>74</v>
      </c>
      <c r="AY281" s="241" t="s">
        <v>125</v>
      </c>
    </row>
    <row r="282" s="14" customFormat="1">
      <c r="A282" s="14"/>
      <c r="B282" s="254"/>
      <c r="C282" s="255"/>
      <c r="D282" s="232" t="s">
        <v>135</v>
      </c>
      <c r="E282" s="256" t="s">
        <v>20</v>
      </c>
      <c r="F282" s="257" t="s">
        <v>453</v>
      </c>
      <c r="G282" s="255"/>
      <c r="H282" s="256" t="s">
        <v>20</v>
      </c>
      <c r="I282" s="258"/>
      <c r="J282" s="255"/>
      <c r="K282" s="255"/>
      <c r="L282" s="259"/>
      <c r="M282" s="260"/>
      <c r="N282" s="261"/>
      <c r="O282" s="261"/>
      <c r="P282" s="261"/>
      <c r="Q282" s="261"/>
      <c r="R282" s="261"/>
      <c r="S282" s="261"/>
      <c r="T282" s="26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3" t="s">
        <v>135</v>
      </c>
      <c r="AU282" s="263" t="s">
        <v>82</v>
      </c>
      <c r="AV282" s="14" t="s">
        <v>8</v>
      </c>
      <c r="AW282" s="14" t="s">
        <v>36</v>
      </c>
      <c r="AX282" s="14" t="s">
        <v>74</v>
      </c>
      <c r="AY282" s="263" t="s">
        <v>125</v>
      </c>
    </row>
    <row r="283" s="13" customFormat="1">
      <c r="A283" s="13"/>
      <c r="B283" s="230"/>
      <c r="C283" s="231"/>
      <c r="D283" s="232" t="s">
        <v>135</v>
      </c>
      <c r="E283" s="233" t="s">
        <v>20</v>
      </c>
      <c r="F283" s="234" t="s">
        <v>519</v>
      </c>
      <c r="G283" s="231"/>
      <c r="H283" s="235">
        <v>13.5</v>
      </c>
      <c r="I283" s="236"/>
      <c r="J283" s="231"/>
      <c r="K283" s="231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135</v>
      </c>
      <c r="AU283" s="241" t="s">
        <v>82</v>
      </c>
      <c r="AV283" s="13" t="s">
        <v>82</v>
      </c>
      <c r="AW283" s="13" t="s">
        <v>36</v>
      </c>
      <c r="AX283" s="13" t="s">
        <v>74</v>
      </c>
      <c r="AY283" s="241" t="s">
        <v>125</v>
      </c>
    </row>
    <row r="284" s="13" customFormat="1">
      <c r="A284" s="13"/>
      <c r="B284" s="230"/>
      <c r="C284" s="231"/>
      <c r="D284" s="232" t="s">
        <v>135</v>
      </c>
      <c r="E284" s="233" t="s">
        <v>20</v>
      </c>
      <c r="F284" s="234" t="s">
        <v>520</v>
      </c>
      <c r="G284" s="231"/>
      <c r="H284" s="235">
        <v>13.5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135</v>
      </c>
      <c r="AU284" s="241" t="s">
        <v>82</v>
      </c>
      <c r="AV284" s="13" t="s">
        <v>82</v>
      </c>
      <c r="AW284" s="13" t="s">
        <v>36</v>
      </c>
      <c r="AX284" s="13" t="s">
        <v>74</v>
      </c>
      <c r="AY284" s="241" t="s">
        <v>125</v>
      </c>
    </row>
    <row r="285" s="14" customFormat="1">
      <c r="A285" s="14"/>
      <c r="B285" s="254"/>
      <c r="C285" s="255"/>
      <c r="D285" s="232" t="s">
        <v>135</v>
      </c>
      <c r="E285" s="256" t="s">
        <v>20</v>
      </c>
      <c r="F285" s="257" t="s">
        <v>455</v>
      </c>
      <c r="G285" s="255"/>
      <c r="H285" s="256" t="s">
        <v>20</v>
      </c>
      <c r="I285" s="258"/>
      <c r="J285" s="255"/>
      <c r="K285" s="255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135</v>
      </c>
      <c r="AU285" s="263" t="s">
        <v>82</v>
      </c>
      <c r="AV285" s="14" t="s">
        <v>8</v>
      </c>
      <c r="AW285" s="14" t="s">
        <v>36</v>
      </c>
      <c r="AX285" s="14" t="s">
        <v>74</v>
      </c>
      <c r="AY285" s="263" t="s">
        <v>125</v>
      </c>
    </row>
    <row r="286" s="13" customFormat="1">
      <c r="A286" s="13"/>
      <c r="B286" s="230"/>
      <c r="C286" s="231"/>
      <c r="D286" s="232" t="s">
        <v>135</v>
      </c>
      <c r="E286" s="233" t="s">
        <v>20</v>
      </c>
      <c r="F286" s="234" t="s">
        <v>521</v>
      </c>
      <c r="G286" s="231"/>
      <c r="H286" s="235">
        <v>4.5</v>
      </c>
      <c r="I286" s="236"/>
      <c r="J286" s="231"/>
      <c r="K286" s="231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135</v>
      </c>
      <c r="AU286" s="241" t="s">
        <v>82</v>
      </c>
      <c r="AV286" s="13" t="s">
        <v>82</v>
      </c>
      <c r="AW286" s="13" t="s">
        <v>36</v>
      </c>
      <c r="AX286" s="13" t="s">
        <v>74</v>
      </c>
      <c r="AY286" s="241" t="s">
        <v>125</v>
      </c>
    </row>
    <row r="287" s="13" customFormat="1">
      <c r="A287" s="13"/>
      <c r="B287" s="230"/>
      <c r="C287" s="231"/>
      <c r="D287" s="232" t="s">
        <v>135</v>
      </c>
      <c r="E287" s="233" t="s">
        <v>20</v>
      </c>
      <c r="F287" s="234" t="s">
        <v>516</v>
      </c>
      <c r="G287" s="231"/>
      <c r="H287" s="235">
        <v>4.5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135</v>
      </c>
      <c r="AU287" s="241" t="s">
        <v>82</v>
      </c>
      <c r="AV287" s="13" t="s">
        <v>82</v>
      </c>
      <c r="AW287" s="13" t="s">
        <v>36</v>
      </c>
      <c r="AX287" s="13" t="s">
        <v>74</v>
      </c>
      <c r="AY287" s="241" t="s">
        <v>125</v>
      </c>
    </row>
    <row r="288" s="14" customFormat="1">
      <c r="A288" s="14"/>
      <c r="B288" s="254"/>
      <c r="C288" s="255"/>
      <c r="D288" s="232" t="s">
        <v>135</v>
      </c>
      <c r="E288" s="256" t="s">
        <v>20</v>
      </c>
      <c r="F288" s="257" t="s">
        <v>456</v>
      </c>
      <c r="G288" s="255"/>
      <c r="H288" s="256" t="s">
        <v>20</v>
      </c>
      <c r="I288" s="258"/>
      <c r="J288" s="255"/>
      <c r="K288" s="255"/>
      <c r="L288" s="259"/>
      <c r="M288" s="260"/>
      <c r="N288" s="261"/>
      <c r="O288" s="261"/>
      <c r="P288" s="261"/>
      <c r="Q288" s="261"/>
      <c r="R288" s="261"/>
      <c r="S288" s="261"/>
      <c r="T288" s="26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3" t="s">
        <v>135</v>
      </c>
      <c r="AU288" s="263" t="s">
        <v>82</v>
      </c>
      <c r="AV288" s="14" t="s">
        <v>8</v>
      </c>
      <c r="AW288" s="14" t="s">
        <v>36</v>
      </c>
      <c r="AX288" s="14" t="s">
        <v>74</v>
      </c>
      <c r="AY288" s="263" t="s">
        <v>125</v>
      </c>
    </row>
    <row r="289" s="13" customFormat="1">
      <c r="A289" s="13"/>
      <c r="B289" s="230"/>
      <c r="C289" s="231"/>
      <c r="D289" s="232" t="s">
        <v>135</v>
      </c>
      <c r="E289" s="233" t="s">
        <v>20</v>
      </c>
      <c r="F289" s="234" t="s">
        <v>522</v>
      </c>
      <c r="G289" s="231"/>
      <c r="H289" s="235">
        <v>7.5</v>
      </c>
      <c r="I289" s="236"/>
      <c r="J289" s="231"/>
      <c r="K289" s="231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135</v>
      </c>
      <c r="AU289" s="241" t="s">
        <v>82</v>
      </c>
      <c r="AV289" s="13" t="s">
        <v>82</v>
      </c>
      <c r="AW289" s="13" t="s">
        <v>36</v>
      </c>
      <c r="AX289" s="13" t="s">
        <v>74</v>
      </c>
      <c r="AY289" s="241" t="s">
        <v>125</v>
      </c>
    </row>
    <row r="290" s="13" customFormat="1">
      <c r="A290" s="13"/>
      <c r="B290" s="230"/>
      <c r="C290" s="231"/>
      <c r="D290" s="232" t="s">
        <v>135</v>
      </c>
      <c r="E290" s="233" t="s">
        <v>20</v>
      </c>
      <c r="F290" s="234" t="s">
        <v>512</v>
      </c>
      <c r="G290" s="231"/>
      <c r="H290" s="235">
        <v>7.5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135</v>
      </c>
      <c r="AU290" s="241" t="s">
        <v>82</v>
      </c>
      <c r="AV290" s="13" t="s">
        <v>82</v>
      </c>
      <c r="AW290" s="13" t="s">
        <v>36</v>
      </c>
      <c r="AX290" s="13" t="s">
        <v>74</v>
      </c>
      <c r="AY290" s="241" t="s">
        <v>125</v>
      </c>
    </row>
    <row r="291" s="14" customFormat="1">
      <c r="A291" s="14"/>
      <c r="B291" s="254"/>
      <c r="C291" s="255"/>
      <c r="D291" s="232" t="s">
        <v>135</v>
      </c>
      <c r="E291" s="256" t="s">
        <v>20</v>
      </c>
      <c r="F291" s="257" t="s">
        <v>458</v>
      </c>
      <c r="G291" s="255"/>
      <c r="H291" s="256" t="s">
        <v>20</v>
      </c>
      <c r="I291" s="258"/>
      <c r="J291" s="255"/>
      <c r="K291" s="255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135</v>
      </c>
      <c r="AU291" s="263" t="s">
        <v>82</v>
      </c>
      <c r="AV291" s="14" t="s">
        <v>8</v>
      </c>
      <c r="AW291" s="14" t="s">
        <v>36</v>
      </c>
      <c r="AX291" s="14" t="s">
        <v>74</v>
      </c>
      <c r="AY291" s="263" t="s">
        <v>125</v>
      </c>
    </row>
    <row r="292" s="13" customFormat="1">
      <c r="A292" s="13"/>
      <c r="B292" s="230"/>
      <c r="C292" s="231"/>
      <c r="D292" s="232" t="s">
        <v>135</v>
      </c>
      <c r="E292" s="233" t="s">
        <v>20</v>
      </c>
      <c r="F292" s="234" t="s">
        <v>523</v>
      </c>
      <c r="G292" s="231"/>
      <c r="H292" s="235">
        <v>4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135</v>
      </c>
      <c r="AU292" s="241" t="s">
        <v>82</v>
      </c>
      <c r="AV292" s="13" t="s">
        <v>82</v>
      </c>
      <c r="AW292" s="13" t="s">
        <v>36</v>
      </c>
      <c r="AX292" s="13" t="s">
        <v>74</v>
      </c>
      <c r="AY292" s="241" t="s">
        <v>125</v>
      </c>
    </row>
    <row r="293" s="13" customFormat="1">
      <c r="A293" s="13"/>
      <c r="B293" s="230"/>
      <c r="C293" s="231"/>
      <c r="D293" s="232" t="s">
        <v>135</v>
      </c>
      <c r="E293" s="233" t="s">
        <v>20</v>
      </c>
      <c r="F293" s="234" t="s">
        <v>518</v>
      </c>
      <c r="G293" s="231"/>
      <c r="H293" s="235">
        <v>4</v>
      </c>
      <c r="I293" s="236"/>
      <c r="J293" s="231"/>
      <c r="K293" s="231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135</v>
      </c>
      <c r="AU293" s="241" t="s">
        <v>82</v>
      </c>
      <c r="AV293" s="13" t="s">
        <v>82</v>
      </c>
      <c r="AW293" s="13" t="s">
        <v>36</v>
      </c>
      <c r="AX293" s="13" t="s">
        <v>74</v>
      </c>
      <c r="AY293" s="241" t="s">
        <v>125</v>
      </c>
    </row>
    <row r="294" s="14" customFormat="1">
      <c r="A294" s="14"/>
      <c r="B294" s="254"/>
      <c r="C294" s="255"/>
      <c r="D294" s="232" t="s">
        <v>135</v>
      </c>
      <c r="E294" s="256" t="s">
        <v>20</v>
      </c>
      <c r="F294" s="257" t="s">
        <v>459</v>
      </c>
      <c r="G294" s="255"/>
      <c r="H294" s="256" t="s">
        <v>20</v>
      </c>
      <c r="I294" s="258"/>
      <c r="J294" s="255"/>
      <c r="K294" s="255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135</v>
      </c>
      <c r="AU294" s="263" t="s">
        <v>82</v>
      </c>
      <c r="AV294" s="14" t="s">
        <v>8</v>
      </c>
      <c r="AW294" s="14" t="s">
        <v>36</v>
      </c>
      <c r="AX294" s="14" t="s">
        <v>74</v>
      </c>
      <c r="AY294" s="263" t="s">
        <v>125</v>
      </c>
    </row>
    <row r="295" s="13" customFormat="1">
      <c r="A295" s="13"/>
      <c r="B295" s="230"/>
      <c r="C295" s="231"/>
      <c r="D295" s="232" t="s">
        <v>135</v>
      </c>
      <c r="E295" s="233" t="s">
        <v>20</v>
      </c>
      <c r="F295" s="234" t="s">
        <v>523</v>
      </c>
      <c r="G295" s="231"/>
      <c r="H295" s="235">
        <v>4</v>
      </c>
      <c r="I295" s="236"/>
      <c r="J295" s="231"/>
      <c r="K295" s="231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135</v>
      </c>
      <c r="AU295" s="241" t="s">
        <v>82</v>
      </c>
      <c r="AV295" s="13" t="s">
        <v>82</v>
      </c>
      <c r="AW295" s="13" t="s">
        <v>36</v>
      </c>
      <c r="AX295" s="13" t="s">
        <v>74</v>
      </c>
      <c r="AY295" s="241" t="s">
        <v>125</v>
      </c>
    </row>
    <row r="296" s="13" customFormat="1">
      <c r="A296" s="13"/>
      <c r="B296" s="230"/>
      <c r="C296" s="231"/>
      <c r="D296" s="232" t="s">
        <v>135</v>
      </c>
      <c r="E296" s="233" t="s">
        <v>20</v>
      </c>
      <c r="F296" s="234" t="s">
        <v>518</v>
      </c>
      <c r="G296" s="231"/>
      <c r="H296" s="235">
        <v>4</v>
      </c>
      <c r="I296" s="236"/>
      <c r="J296" s="231"/>
      <c r="K296" s="231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135</v>
      </c>
      <c r="AU296" s="241" t="s">
        <v>82</v>
      </c>
      <c r="AV296" s="13" t="s">
        <v>82</v>
      </c>
      <c r="AW296" s="13" t="s">
        <v>36</v>
      </c>
      <c r="AX296" s="13" t="s">
        <v>74</v>
      </c>
      <c r="AY296" s="241" t="s">
        <v>125</v>
      </c>
    </row>
    <row r="297" s="14" customFormat="1">
      <c r="A297" s="14"/>
      <c r="B297" s="254"/>
      <c r="C297" s="255"/>
      <c r="D297" s="232" t="s">
        <v>135</v>
      </c>
      <c r="E297" s="256" t="s">
        <v>20</v>
      </c>
      <c r="F297" s="257" t="s">
        <v>460</v>
      </c>
      <c r="G297" s="255"/>
      <c r="H297" s="256" t="s">
        <v>20</v>
      </c>
      <c r="I297" s="258"/>
      <c r="J297" s="255"/>
      <c r="K297" s="255"/>
      <c r="L297" s="259"/>
      <c r="M297" s="260"/>
      <c r="N297" s="261"/>
      <c r="O297" s="261"/>
      <c r="P297" s="261"/>
      <c r="Q297" s="261"/>
      <c r="R297" s="261"/>
      <c r="S297" s="261"/>
      <c r="T297" s="26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3" t="s">
        <v>135</v>
      </c>
      <c r="AU297" s="263" t="s">
        <v>82</v>
      </c>
      <c r="AV297" s="14" t="s">
        <v>8</v>
      </c>
      <c r="AW297" s="14" t="s">
        <v>36</v>
      </c>
      <c r="AX297" s="14" t="s">
        <v>74</v>
      </c>
      <c r="AY297" s="263" t="s">
        <v>125</v>
      </c>
    </row>
    <row r="298" s="13" customFormat="1">
      <c r="A298" s="13"/>
      <c r="B298" s="230"/>
      <c r="C298" s="231"/>
      <c r="D298" s="232" t="s">
        <v>135</v>
      </c>
      <c r="E298" s="233" t="s">
        <v>20</v>
      </c>
      <c r="F298" s="234" t="s">
        <v>521</v>
      </c>
      <c r="G298" s="231"/>
      <c r="H298" s="235">
        <v>4.5</v>
      </c>
      <c r="I298" s="236"/>
      <c r="J298" s="231"/>
      <c r="K298" s="231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135</v>
      </c>
      <c r="AU298" s="241" t="s">
        <v>82</v>
      </c>
      <c r="AV298" s="13" t="s">
        <v>82</v>
      </c>
      <c r="AW298" s="13" t="s">
        <v>36</v>
      </c>
      <c r="AX298" s="13" t="s">
        <v>74</v>
      </c>
      <c r="AY298" s="241" t="s">
        <v>125</v>
      </c>
    </row>
    <row r="299" s="13" customFormat="1">
      <c r="A299" s="13"/>
      <c r="B299" s="230"/>
      <c r="C299" s="231"/>
      <c r="D299" s="232" t="s">
        <v>135</v>
      </c>
      <c r="E299" s="233" t="s">
        <v>20</v>
      </c>
      <c r="F299" s="234" t="s">
        <v>516</v>
      </c>
      <c r="G299" s="231"/>
      <c r="H299" s="235">
        <v>4.5</v>
      </c>
      <c r="I299" s="236"/>
      <c r="J299" s="231"/>
      <c r="K299" s="231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135</v>
      </c>
      <c r="AU299" s="241" t="s">
        <v>82</v>
      </c>
      <c r="AV299" s="13" t="s">
        <v>82</v>
      </c>
      <c r="AW299" s="13" t="s">
        <v>36</v>
      </c>
      <c r="AX299" s="13" t="s">
        <v>74</v>
      </c>
      <c r="AY299" s="241" t="s">
        <v>125</v>
      </c>
    </row>
    <row r="300" s="14" customFormat="1">
      <c r="A300" s="14"/>
      <c r="B300" s="254"/>
      <c r="C300" s="255"/>
      <c r="D300" s="232" t="s">
        <v>135</v>
      </c>
      <c r="E300" s="256" t="s">
        <v>20</v>
      </c>
      <c r="F300" s="257" t="s">
        <v>461</v>
      </c>
      <c r="G300" s="255"/>
      <c r="H300" s="256" t="s">
        <v>20</v>
      </c>
      <c r="I300" s="258"/>
      <c r="J300" s="255"/>
      <c r="K300" s="255"/>
      <c r="L300" s="259"/>
      <c r="M300" s="260"/>
      <c r="N300" s="261"/>
      <c r="O300" s="261"/>
      <c r="P300" s="261"/>
      <c r="Q300" s="261"/>
      <c r="R300" s="261"/>
      <c r="S300" s="261"/>
      <c r="T300" s="26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3" t="s">
        <v>135</v>
      </c>
      <c r="AU300" s="263" t="s">
        <v>82</v>
      </c>
      <c r="AV300" s="14" t="s">
        <v>8</v>
      </c>
      <c r="AW300" s="14" t="s">
        <v>36</v>
      </c>
      <c r="AX300" s="14" t="s">
        <v>74</v>
      </c>
      <c r="AY300" s="263" t="s">
        <v>125</v>
      </c>
    </row>
    <row r="301" s="13" customFormat="1">
      <c r="A301" s="13"/>
      <c r="B301" s="230"/>
      <c r="C301" s="231"/>
      <c r="D301" s="232" t="s">
        <v>135</v>
      </c>
      <c r="E301" s="233" t="s">
        <v>20</v>
      </c>
      <c r="F301" s="234" t="s">
        <v>521</v>
      </c>
      <c r="G301" s="231"/>
      <c r="H301" s="235">
        <v>4.5</v>
      </c>
      <c r="I301" s="236"/>
      <c r="J301" s="231"/>
      <c r="K301" s="231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135</v>
      </c>
      <c r="AU301" s="241" t="s">
        <v>82</v>
      </c>
      <c r="AV301" s="13" t="s">
        <v>82</v>
      </c>
      <c r="AW301" s="13" t="s">
        <v>36</v>
      </c>
      <c r="AX301" s="13" t="s">
        <v>74</v>
      </c>
      <c r="AY301" s="241" t="s">
        <v>125</v>
      </c>
    </row>
    <row r="302" s="13" customFormat="1">
      <c r="A302" s="13"/>
      <c r="B302" s="230"/>
      <c r="C302" s="231"/>
      <c r="D302" s="232" t="s">
        <v>135</v>
      </c>
      <c r="E302" s="233" t="s">
        <v>20</v>
      </c>
      <c r="F302" s="234" t="s">
        <v>516</v>
      </c>
      <c r="G302" s="231"/>
      <c r="H302" s="235">
        <v>4.5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135</v>
      </c>
      <c r="AU302" s="241" t="s">
        <v>82</v>
      </c>
      <c r="AV302" s="13" t="s">
        <v>82</v>
      </c>
      <c r="AW302" s="13" t="s">
        <v>36</v>
      </c>
      <c r="AX302" s="13" t="s">
        <v>74</v>
      </c>
      <c r="AY302" s="241" t="s">
        <v>125</v>
      </c>
    </row>
    <row r="303" s="14" customFormat="1">
      <c r="A303" s="14"/>
      <c r="B303" s="254"/>
      <c r="C303" s="255"/>
      <c r="D303" s="232" t="s">
        <v>135</v>
      </c>
      <c r="E303" s="256" t="s">
        <v>20</v>
      </c>
      <c r="F303" s="257" t="s">
        <v>462</v>
      </c>
      <c r="G303" s="255"/>
      <c r="H303" s="256" t="s">
        <v>20</v>
      </c>
      <c r="I303" s="258"/>
      <c r="J303" s="255"/>
      <c r="K303" s="255"/>
      <c r="L303" s="259"/>
      <c r="M303" s="260"/>
      <c r="N303" s="261"/>
      <c r="O303" s="261"/>
      <c r="P303" s="261"/>
      <c r="Q303" s="261"/>
      <c r="R303" s="261"/>
      <c r="S303" s="261"/>
      <c r="T303" s="26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3" t="s">
        <v>135</v>
      </c>
      <c r="AU303" s="263" t="s">
        <v>82</v>
      </c>
      <c r="AV303" s="14" t="s">
        <v>8</v>
      </c>
      <c r="AW303" s="14" t="s">
        <v>36</v>
      </c>
      <c r="AX303" s="14" t="s">
        <v>74</v>
      </c>
      <c r="AY303" s="263" t="s">
        <v>125</v>
      </c>
    </row>
    <row r="304" s="13" customFormat="1">
      <c r="A304" s="13"/>
      <c r="B304" s="230"/>
      <c r="C304" s="231"/>
      <c r="D304" s="232" t="s">
        <v>135</v>
      </c>
      <c r="E304" s="233" t="s">
        <v>20</v>
      </c>
      <c r="F304" s="234" t="s">
        <v>521</v>
      </c>
      <c r="G304" s="231"/>
      <c r="H304" s="235">
        <v>4.5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135</v>
      </c>
      <c r="AU304" s="241" t="s">
        <v>82</v>
      </c>
      <c r="AV304" s="13" t="s">
        <v>82</v>
      </c>
      <c r="AW304" s="13" t="s">
        <v>36</v>
      </c>
      <c r="AX304" s="13" t="s">
        <v>74</v>
      </c>
      <c r="AY304" s="241" t="s">
        <v>125</v>
      </c>
    </row>
    <row r="305" s="13" customFormat="1">
      <c r="A305" s="13"/>
      <c r="B305" s="230"/>
      <c r="C305" s="231"/>
      <c r="D305" s="232" t="s">
        <v>135</v>
      </c>
      <c r="E305" s="233" t="s">
        <v>20</v>
      </c>
      <c r="F305" s="234" t="s">
        <v>516</v>
      </c>
      <c r="G305" s="231"/>
      <c r="H305" s="235">
        <v>4.5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135</v>
      </c>
      <c r="AU305" s="241" t="s">
        <v>82</v>
      </c>
      <c r="AV305" s="13" t="s">
        <v>82</v>
      </c>
      <c r="AW305" s="13" t="s">
        <v>36</v>
      </c>
      <c r="AX305" s="13" t="s">
        <v>74</v>
      </c>
      <c r="AY305" s="241" t="s">
        <v>125</v>
      </c>
    </row>
    <row r="306" s="14" customFormat="1">
      <c r="A306" s="14"/>
      <c r="B306" s="254"/>
      <c r="C306" s="255"/>
      <c r="D306" s="232" t="s">
        <v>135</v>
      </c>
      <c r="E306" s="256" t="s">
        <v>20</v>
      </c>
      <c r="F306" s="257" t="s">
        <v>463</v>
      </c>
      <c r="G306" s="255"/>
      <c r="H306" s="256" t="s">
        <v>20</v>
      </c>
      <c r="I306" s="258"/>
      <c r="J306" s="255"/>
      <c r="K306" s="255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135</v>
      </c>
      <c r="AU306" s="263" t="s">
        <v>82</v>
      </c>
      <c r="AV306" s="14" t="s">
        <v>8</v>
      </c>
      <c r="AW306" s="14" t="s">
        <v>36</v>
      </c>
      <c r="AX306" s="14" t="s">
        <v>74</v>
      </c>
      <c r="AY306" s="263" t="s">
        <v>125</v>
      </c>
    </row>
    <row r="307" s="13" customFormat="1">
      <c r="A307" s="13"/>
      <c r="B307" s="230"/>
      <c r="C307" s="231"/>
      <c r="D307" s="232" t="s">
        <v>135</v>
      </c>
      <c r="E307" s="233" t="s">
        <v>20</v>
      </c>
      <c r="F307" s="234" t="s">
        <v>521</v>
      </c>
      <c r="G307" s="231"/>
      <c r="H307" s="235">
        <v>4.5</v>
      </c>
      <c r="I307" s="236"/>
      <c r="J307" s="231"/>
      <c r="K307" s="231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135</v>
      </c>
      <c r="AU307" s="241" t="s">
        <v>82</v>
      </c>
      <c r="AV307" s="13" t="s">
        <v>82</v>
      </c>
      <c r="AW307" s="13" t="s">
        <v>36</v>
      </c>
      <c r="AX307" s="13" t="s">
        <v>74</v>
      </c>
      <c r="AY307" s="241" t="s">
        <v>125</v>
      </c>
    </row>
    <row r="308" s="13" customFormat="1">
      <c r="A308" s="13"/>
      <c r="B308" s="230"/>
      <c r="C308" s="231"/>
      <c r="D308" s="232" t="s">
        <v>135</v>
      </c>
      <c r="E308" s="233" t="s">
        <v>20</v>
      </c>
      <c r="F308" s="234" t="s">
        <v>516</v>
      </c>
      <c r="G308" s="231"/>
      <c r="H308" s="235">
        <v>4.5</v>
      </c>
      <c r="I308" s="236"/>
      <c r="J308" s="231"/>
      <c r="K308" s="231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135</v>
      </c>
      <c r="AU308" s="241" t="s">
        <v>82</v>
      </c>
      <c r="AV308" s="13" t="s">
        <v>82</v>
      </c>
      <c r="AW308" s="13" t="s">
        <v>36</v>
      </c>
      <c r="AX308" s="13" t="s">
        <v>74</v>
      </c>
      <c r="AY308" s="241" t="s">
        <v>125</v>
      </c>
    </row>
    <row r="309" s="14" customFormat="1">
      <c r="A309" s="14"/>
      <c r="B309" s="254"/>
      <c r="C309" s="255"/>
      <c r="D309" s="232" t="s">
        <v>135</v>
      </c>
      <c r="E309" s="256" t="s">
        <v>20</v>
      </c>
      <c r="F309" s="257" t="s">
        <v>464</v>
      </c>
      <c r="G309" s="255"/>
      <c r="H309" s="256" t="s">
        <v>20</v>
      </c>
      <c r="I309" s="258"/>
      <c r="J309" s="255"/>
      <c r="K309" s="255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135</v>
      </c>
      <c r="AU309" s="263" t="s">
        <v>82</v>
      </c>
      <c r="AV309" s="14" t="s">
        <v>8</v>
      </c>
      <c r="AW309" s="14" t="s">
        <v>36</v>
      </c>
      <c r="AX309" s="14" t="s">
        <v>74</v>
      </c>
      <c r="AY309" s="263" t="s">
        <v>125</v>
      </c>
    </row>
    <row r="310" s="13" customFormat="1">
      <c r="A310" s="13"/>
      <c r="B310" s="230"/>
      <c r="C310" s="231"/>
      <c r="D310" s="232" t="s">
        <v>135</v>
      </c>
      <c r="E310" s="233" t="s">
        <v>20</v>
      </c>
      <c r="F310" s="234" t="s">
        <v>522</v>
      </c>
      <c r="G310" s="231"/>
      <c r="H310" s="235">
        <v>7.5</v>
      </c>
      <c r="I310" s="236"/>
      <c r="J310" s="231"/>
      <c r="K310" s="231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135</v>
      </c>
      <c r="AU310" s="241" t="s">
        <v>82</v>
      </c>
      <c r="AV310" s="13" t="s">
        <v>82</v>
      </c>
      <c r="AW310" s="13" t="s">
        <v>36</v>
      </c>
      <c r="AX310" s="13" t="s">
        <v>74</v>
      </c>
      <c r="AY310" s="241" t="s">
        <v>125</v>
      </c>
    </row>
    <row r="311" s="13" customFormat="1">
      <c r="A311" s="13"/>
      <c r="B311" s="230"/>
      <c r="C311" s="231"/>
      <c r="D311" s="232" t="s">
        <v>135</v>
      </c>
      <c r="E311" s="233" t="s">
        <v>20</v>
      </c>
      <c r="F311" s="234" t="s">
        <v>524</v>
      </c>
      <c r="G311" s="231"/>
      <c r="H311" s="235">
        <v>7.5</v>
      </c>
      <c r="I311" s="236"/>
      <c r="J311" s="231"/>
      <c r="K311" s="231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135</v>
      </c>
      <c r="AU311" s="241" t="s">
        <v>82</v>
      </c>
      <c r="AV311" s="13" t="s">
        <v>82</v>
      </c>
      <c r="AW311" s="13" t="s">
        <v>36</v>
      </c>
      <c r="AX311" s="13" t="s">
        <v>74</v>
      </c>
      <c r="AY311" s="241" t="s">
        <v>125</v>
      </c>
    </row>
    <row r="312" s="14" customFormat="1">
      <c r="A312" s="14"/>
      <c r="B312" s="254"/>
      <c r="C312" s="255"/>
      <c r="D312" s="232" t="s">
        <v>135</v>
      </c>
      <c r="E312" s="256" t="s">
        <v>20</v>
      </c>
      <c r="F312" s="257" t="s">
        <v>465</v>
      </c>
      <c r="G312" s="255"/>
      <c r="H312" s="256" t="s">
        <v>20</v>
      </c>
      <c r="I312" s="258"/>
      <c r="J312" s="255"/>
      <c r="K312" s="255"/>
      <c r="L312" s="259"/>
      <c r="M312" s="260"/>
      <c r="N312" s="261"/>
      <c r="O312" s="261"/>
      <c r="P312" s="261"/>
      <c r="Q312" s="261"/>
      <c r="R312" s="261"/>
      <c r="S312" s="261"/>
      <c r="T312" s="26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3" t="s">
        <v>135</v>
      </c>
      <c r="AU312" s="263" t="s">
        <v>82</v>
      </c>
      <c r="AV312" s="14" t="s">
        <v>8</v>
      </c>
      <c r="AW312" s="14" t="s">
        <v>36</v>
      </c>
      <c r="AX312" s="14" t="s">
        <v>74</v>
      </c>
      <c r="AY312" s="263" t="s">
        <v>125</v>
      </c>
    </row>
    <row r="313" s="13" customFormat="1">
      <c r="A313" s="13"/>
      <c r="B313" s="230"/>
      <c r="C313" s="231"/>
      <c r="D313" s="232" t="s">
        <v>135</v>
      </c>
      <c r="E313" s="233" t="s">
        <v>20</v>
      </c>
      <c r="F313" s="234" t="s">
        <v>523</v>
      </c>
      <c r="G313" s="231"/>
      <c r="H313" s="235">
        <v>4</v>
      </c>
      <c r="I313" s="236"/>
      <c r="J313" s="231"/>
      <c r="K313" s="231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135</v>
      </c>
      <c r="AU313" s="241" t="s">
        <v>82</v>
      </c>
      <c r="AV313" s="13" t="s">
        <v>82</v>
      </c>
      <c r="AW313" s="13" t="s">
        <v>36</v>
      </c>
      <c r="AX313" s="13" t="s">
        <v>74</v>
      </c>
      <c r="AY313" s="241" t="s">
        <v>125</v>
      </c>
    </row>
    <row r="314" s="13" customFormat="1">
      <c r="A314" s="13"/>
      <c r="B314" s="230"/>
      <c r="C314" s="231"/>
      <c r="D314" s="232" t="s">
        <v>135</v>
      </c>
      <c r="E314" s="233" t="s">
        <v>20</v>
      </c>
      <c r="F314" s="234" t="s">
        <v>525</v>
      </c>
      <c r="G314" s="231"/>
      <c r="H314" s="235">
        <v>4</v>
      </c>
      <c r="I314" s="236"/>
      <c r="J314" s="231"/>
      <c r="K314" s="231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135</v>
      </c>
      <c r="AU314" s="241" t="s">
        <v>82</v>
      </c>
      <c r="AV314" s="13" t="s">
        <v>82</v>
      </c>
      <c r="AW314" s="13" t="s">
        <v>36</v>
      </c>
      <c r="AX314" s="13" t="s">
        <v>74</v>
      </c>
      <c r="AY314" s="241" t="s">
        <v>125</v>
      </c>
    </row>
    <row r="315" s="14" customFormat="1">
      <c r="A315" s="14"/>
      <c r="B315" s="254"/>
      <c r="C315" s="255"/>
      <c r="D315" s="232" t="s">
        <v>135</v>
      </c>
      <c r="E315" s="256" t="s">
        <v>20</v>
      </c>
      <c r="F315" s="257" t="s">
        <v>466</v>
      </c>
      <c r="G315" s="255"/>
      <c r="H315" s="256" t="s">
        <v>20</v>
      </c>
      <c r="I315" s="258"/>
      <c r="J315" s="255"/>
      <c r="K315" s="255"/>
      <c r="L315" s="259"/>
      <c r="M315" s="260"/>
      <c r="N315" s="261"/>
      <c r="O315" s="261"/>
      <c r="P315" s="261"/>
      <c r="Q315" s="261"/>
      <c r="R315" s="261"/>
      <c r="S315" s="261"/>
      <c r="T315" s="26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3" t="s">
        <v>135</v>
      </c>
      <c r="AU315" s="263" t="s">
        <v>82</v>
      </c>
      <c r="AV315" s="14" t="s">
        <v>8</v>
      </c>
      <c r="AW315" s="14" t="s">
        <v>36</v>
      </c>
      <c r="AX315" s="14" t="s">
        <v>74</v>
      </c>
      <c r="AY315" s="263" t="s">
        <v>125</v>
      </c>
    </row>
    <row r="316" s="13" customFormat="1">
      <c r="A316" s="13"/>
      <c r="B316" s="230"/>
      <c r="C316" s="231"/>
      <c r="D316" s="232" t="s">
        <v>135</v>
      </c>
      <c r="E316" s="233" t="s">
        <v>20</v>
      </c>
      <c r="F316" s="234" t="s">
        <v>523</v>
      </c>
      <c r="G316" s="231"/>
      <c r="H316" s="235">
        <v>4</v>
      </c>
      <c r="I316" s="236"/>
      <c r="J316" s="231"/>
      <c r="K316" s="231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135</v>
      </c>
      <c r="AU316" s="241" t="s">
        <v>82</v>
      </c>
      <c r="AV316" s="13" t="s">
        <v>82</v>
      </c>
      <c r="AW316" s="13" t="s">
        <v>36</v>
      </c>
      <c r="AX316" s="13" t="s">
        <v>74</v>
      </c>
      <c r="AY316" s="241" t="s">
        <v>125</v>
      </c>
    </row>
    <row r="317" s="13" customFormat="1">
      <c r="A317" s="13"/>
      <c r="B317" s="230"/>
      <c r="C317" s="231"/>
      <c r="D317" s="232" t="s">
        <v>135</v>
      </c>
      <c r="E317" s="233" t="s">
        <v>20</v>
      </c>
      <c r="F317" s="234" t="s">
        <v>525</v>
      </c>
      <c r="G317" s="231"/>
      <c r="H317" s="235">
        <v>4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135</v>
      </c>
      <c r="AU317" s="241" t="s">
        <v>82</v>
      </c>
      <c r="AV317" s="13" t="s">
        <v>82</v>
      </c>
      <c r="AW317" s="13" t="s">
        <v>36</v>
      </c>
      <c r="AX317" s="13" t="s">
        <v>74</v>
      </c>
      <c r="AY317" s="241" t="s">
        <v>125</v>
      </c>
    </row>
    <row r="318" s="14" customFormat="1">
      <c r="A318" s="14"/>
      <c r="B318" s="254"/>
      <c r="C318" s="255"/>
      <c r="D318" s="232" t="s">
        <v>135</v>
      </c>
      <c r="E318" s="256" t="s">
        <v>20</v>
      </c>
      <c r="F318" s="257" t="s">
        <v>467</v>
      </c>
      <c r="G318" s="255"/>
      <c r="H318" s="256" t="s">
        <v>20</v>
      </c>
      <c r="I318" s="258"/>
      <c r="J318" s="255"/>
      <c r="K318" s="255"/>
      <c r="L318" s="259"/>
      <c r="M318" s="260"/>
      <c r="N318" s="261"/>
      <c r="O318" s="261"/>
      <c r="P318" s="261"/>
      <c r="Q318" s="261"/>
      <c r="R318" s="261"/>
      <c r="S318" s="261"/>
      <c r="T318" s="26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3" t="s">
        <v>135</v>
      </c>
      <c r="AU318" s="263" t="s">
        <v>82</v>
      </c>
      <c r="AV318" s="14" t="s">
        <v>8</v>
      </c>
      <c r="AW318" s="14" t="s">
        <v>36</v>
      </c>
      <c r="AX318" s="14" t="s">
        <v>74</v>
      </c>
      <c r="AY318" s="263" t="s">
        <v>125</v>
      </c>
    </row>
    <row r="319" s="13" customFormat="1">
      <c r="A319" s="13"/>
      <c r="B319" s="230"/>
      <c r="C319" s="231"/>
      <c r="D319" s="232" t="s">
        <v>135</v>
      </c>
      <c r="E319" s="233" t="s">
        <v>20</v>
      </c>
      <c r="F319" s="234" t="s">
        <v>523</v>
      </c>
      <c r="G319" s="231"/>
      <c r="H319" s="235">
        <v>4</v>
      </c>
      <c r="I319" s="236"/>
      <c r="J319" s="231"/>
      <c r="K319" s="231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135</v>
      </c>
      <c r="AU319" s="241" t="s">
        <v>82</v>
      </c>
      <c r="AV319" s="13" t="s">
        <v>82</v>
      </c>
      <c r="AW319" s="13" t="s">
        <v>36</v>
      </c>
      <c r="AX319" s="13" t="s">
        <v>74</v>
      </c>
      <c r="AY319" s="241" t="s">
        <v>125</v>
      </c>
    </row>
    <row r="320" s="13" customFormat="1">
      <c r="A320" s="13"/>
      <c r="B320" s="230"/>
      <c r="C320" s="231"/>
      <c r="D320" s="232" t="s">
        <v>135</v>
      </c>
      <c r="E320" s="233" t="s">
        <v>20</v>
      </c>
      <c r="F320" s="234" t="s">
        <v>525</v>
      </c>
      <c r="G320" s="231"/>
      <c r="H320" s="235">
        <v>4</v>
      </c>
      <c r="I320" s="236"/>
      <c r="J320" s="231"/>
      <c r="K320" s="231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135</v>
      </c>
      <c r="AU320" s="241" t="s">
        <v>82</v>
      </c>
      <c r="AV320" s="13" t="s">
        <v>82</v>
      </c>
      <c r="AW320" s="13" t="s">
        <v>36</v>
      </c>
      <c r="AX320" s="13" t="s">
        <v>74</v>
      </c>
      <c r="AY320" s="241" t="s">
        <v>125</v>
      </c>
    </row>
    <row r="321" s="14" customFormat="1">
      <c r="A321" s="14"/>
      <c r="B321" s="254"/>
      <c r="C321" s="255"/>
      <c r="D321" s="232" t="s">
        <v>135</v>
      </c>
      <c r="E321" s="256" t="s">
        <v>20</v>
      </c>
      <c r="F321" s="257" t="s">
        <v>468</v>
      </c>
      <c r="G321" s="255"/>
      <c r="H321" s="256" t="s">
        <v>20</v>
      </c>
      <c r="I321" s="258"/>
      <c r="J321" s="255"/>
      <c r="K321" s="255"/>
      <c r="L321" s="259"/>
      <c r="M321" s="260"/>
      <c r="N321" s="261"/>
      <c r="O321" s="261"/>
      <c r="P321" s="261"/>
      <c r="Q321" s="261"/>
      <c r="R321" s="261"/>
      <c r="S321" s="261"/>
      <c r="T321" s="26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3" t="s">
        <v>135</v>
      </c>
      <c r="AU321" s="263" t="s">
        <v>82</v>
      </c>
      <c r="AV321" s="14" t="s">
        <v>8</v>
      </c>
      <c r="AW321" s="14" t="s">
        <v>36</v>
      </c>
      <c r="AX321" s="14" t="s">
        <v>74</v>
      </c>
      <c r="AY321" s="263" t="s">
        <v>125</v>
      </c>
    </row>
    <row r="322" s="13" customFormat="1">
      <c r="A322" s="13"/>
      <c r="B322" s="230"/>
      <c r="C322" s="231"/>
      <c r="D322" s="232" t="s">
        <v>135</v>
      </c>
      <c r="E322" s="233" t="s">
        <v>20</v>
      </c>
      <c r="F322" s="234" t="s">
        <v>523</v>
      </c>
      <c r="G322" s="231"/>
      <c r="H322" s="235">
        <v>4</v>
      </c>
      <c r="I322" s="236"/>
      <c r="J322" s="231"/>
      <c r="K322" s="231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135</v>
      </c>
      <c r="AU322" s="241" t="s">
        <v>82</v>
      </c>
      <c r="AV322" s="13" t="s">
        <v>82</v>
      </c>
      <c r="AW322" s="13" t="s">
        <v>36</v>
      </c>
      <c r="AX322" s="13" t="s">
        <v>74</v>
      </c>
      <c r="AY322" s="241" t="s">
        <v>125</v>
      </c>
    </row>
    <row r="323" s="13" customFormat="1">
      <c r="A323" s="13"/>
      <c r="B323" s="230"/>
      <c r="C323" s="231"/>
      <c r="D323" s="232" t="s">
        <v>135</v>
      </c>
      <c r="E323" s="233" t="s">
        <v>20</v>
      </c>
      <c r="F323" s="234" t="s">
        <v>525</v>
      </c>
      <c r="G323" s="231"/>
      <c r="H323" s="235">
        <v>4</v>
      </c>
      <c r="I323" s="236"/>
      <c r="J323" s="231"/>
      <c r="K323" s="231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135</v>
      </c>
      <c r="AU323" s="241" t="s">
        <v>82</v>
      </c>
      <c r="AV323" s="13" t="s">
        <v>82</v>
      </c>
      <c r="AW323" s="13" t="s">
        <v>36</v>
      </c>
      <c r="AX323" s="13" t="s">
        <v>74</v>
      </c>
      <c r="AY323" s="241" t="s">
        <v>125</v>
      </c>
    </row>
    <row r="324" s="13" customFormat="1">
      <c r="A324" s="13"/>
      <c r="B324" s="230"/>
      <c r="C324" s="231"/>
      <c r="D324" s="232" t="s">
        <v>135</v>
      </c>
      <c r="E324" s="233" t="s">
        <v>20</v>
      </c>
      <c r="F324" s="234" t="s">
        <v>526</v>
      </c>
      <c r="G324" s="231"/>
      <c r="H324" s="235">
        <v>18.5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135</v>
      </c>
      <c r="AU324" s="241" t="s">
        <v>82</v>
      </c>
      <c r="AV324" s="13" t="s">
        <v>82</v>
      </c>
      <c r="AW324" s="13" t="s">
        <v>36</v>
      </c>
      <c r="AX324" s="13" t="s">
        <v>74</v>
      </c>
      <c r="AY324" s="241" t="s">
        <v>125</v>
      </c>
    </row>
    <row r="325" s="14" customFormat="1">
      <c r="A325" s="14"/>
      <c r="B325" s="254"/>
      <c r="C325" s="255"/>
      <c r="D325" s="232" t="s">
        <v>135</v>
      </c>
      <c r="E325" s="256" t="s">
        <v>20</v>
      </c>
      <c r="F325" s="257" t="s">
        <v>469</v>
      </c>
      <c r="G325" s="255"/>
      <c r="H325" s="256" t="s">
        <v>20</v>
      </c>
      <c r="I325" s="258"/>
      <c r="J325" s="255"/>
      <c r="K325" s="255"/>
      <c r="L325" s="259"/>
      <c r="M325" s="260"/>
      <c r="N325" s="261"/>
      <c r="O325" s="261"/>
      <c r="P325" s="261"/>
      <c r="Q325" s="261"/>
      <c r="R325" s="261"/>
      <c r="S325" s="261"/>
      <c r="T325" s="26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3" t="s">
        <v>135</v>
      </c>
      <c r="AU325" s="263" t="s">
        <v>82</v>
      </c>
      <c r="AV325" s="14" t="s">
        <v>8</v>
      </c>
      <c r="AW325" s="14" t="s">
        <v>36</v>
      </c>
      <c r="AX325" s="14" t="s">
        <v>74</v>
      </c>
      <c r="AY325" s="263" t="s">
        <v>125</v>
      </c>
    </row>
    <row r="326" s="13" customFormat="1">
      <c r="A326" s="13"/>
      <c r="B326" s="230"/>
      <c r="C326" s="231"/>
      <c r="D326" s="232" t="s">
        <v>135</v>
      </c>
      <c r="E326" s="233" t="s">
        <v>20</v>
      </c>
      <c r="F326" s="234" t="s">
        <v>523</v>
      </c>
      <c r="G326" s="231"/>
      <c r="H326" s="235">
        <v>4</v>
      </c>
      <c r="I326" s="236"/>
      <c r="J326" s="231"/>
      <c r="K326" s="231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135</v>
      </c>
      <c r="AU326" s="241" t="s">
        <v>82</v>
      </c>
      <c r="AV326" s="13" t="s">
        <v>82</v>
      </c>
      <c r="AW326" s="13" t="s">
        <v>36</v>
      </c>
      <c r="AX326" s="13" t="s">
        <v>74</v>
      </c>
      <c r="AY326" s="241" t="s">
        <v>125</v>
      </c>
    </row>
    <row r="327" s="13" customFormat="1">
      <c r="A327" s="13"/>
      <c r="B327" s="230"/>
      <c r="C327" s="231"/>
      <c r="D327" s="232" t="s">
        <v>135</v>
      </c>
      <c r="E327" s="233" t="s">
        <v>20</v>
      </c>
      <c r="F327" s="234" t="s">
        <v>525</v>
      </c>
      <c r="G327" s="231"/>
      <c r="H327" s="235">
        <v>4</v>
      </c>
      <c r="I327" s="236"/>
      <c r="J327" s="231"/>
      <c r="K327" s="231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135</v>
      </c>
      <c r="AU327" s="241" t="s">
        <v>82</v>
      </c>
      <c r="AV327" s="13" t="s">
        <v>82</v>
      </c>
      <c r="AW327" s="13" t="s">
        <v>36</v>
      </c>
      <c r="AX327" s="13" t="s">
        <v>74</v>
      </c>
      <c r="AY327" s="241" t="s">
        <v>125</v>
      </c>
    </row>
    <row r="328" s="13" customFormat="1">
      <c r="A328" s="13"/>
      <c r="B328" s="230"/>
      <c r="C328" s="231"/>
      <c r="D328" s="232" t="s">
        <v>135</v>
      </c>
      <c r="E328" s="233" t="s">
        <v>20</v>
      </c>
      <c r="F328" s="234" t="s">
        <v>527</v>
      </c>
      <c r="G328" s="231"/>
      <c r="H328" s="235">
        <v>14</v>
      </c>
      <c r="I328" s="236"/>
      <c r="J328" s="231"/>
      <c r="K328" s="231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135</v>
      </c>
      <c r="AU328" s="241" t="s">
        <v>82</v>
      </c>
      <c r="AV328" s="13" t="s">
        <v>82</v>
      </c>
      <c r="AW328" s="13" t="s">
        <v>36</v>
      </c>
      <c r="AX328" s="13" t="s">
        <v>74</v>
      </c>
      <c r="AY328" s="241" t="s">
        <v>125</v>
      </c>
    </row>
    <row r="329" s="14" customFormat="1">
      <c r="A329" s="14"/>
      <c r="B329" s="254"/>
      <c r="C329" s="255"/>
      <c r="D329" s="232" t="s">
        <v>135</v>
      </c>
      <c r="E329" s="256" t="s">
        <v>20</v>
      </c>
      <c r="F329" s="257" t="s">
        <v>470</v>
      </c>
      <c r="G329" s="255"/>
      <c r="H329" s="256" t="s">
        <v>20</v>
      </c>
      <c r="I329" s="258"/>
      <c r="J329" s="255"/>
      <c r="K329" s="255"/>
      <c r="L329" s="259"/>
      <c r="M329" s="260"/>
      <c r="N329" s="261"/>
      <c r="O329" s="261"/>
      <c r="P329" s="261"/>
      <c r="Q329" s="261"/>
      <c r="R329" s="261"/>
      <c r="S329" s="261"/>
      <c r="T329" s="26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3" t="s">
        <v>135</v>
      </c>
      <c r="AU329" s="263" t="s">
        <v>82</v>
      </c>
      <c r="AV329" s="14" t="s">
        <v>8</v>
      </c>
      <c r="AW329" s="14" t="s">
        <v>36</v>
      </c>
      <c r="AX329" s="14" t="s">
        <v>74</v>
      </c>
      <c r="AY329" s="263" t="s">
        <v>125</v>
      </c>
    </row>
    <row r="330" s="13" customFormat="1">
      <c r="A330" s="13"/>
      <c r="B330" s="230"/>
      <c r="C330" s="231"/>
      <c r="D330" s="232" t="s">
        <v>135</v>
      </c>
      <c r="E330" s="233" t="s">
        <v>20</v>
      </c>
      <c r="F330" s="234" t="s">
        <v>523</v>
      </c>
      <c r="G330" s="231"/>
      <c r="H330" s="235">
        <v>4</v>
      </c>
      <c r="I330" s="236"/>
      <c r="J330" s="231"/>
      <c r="K330" s="231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135</v>
      </c>
      <c r="AU330" s="241" t="s">
        <v>82</v>
      </c>
      <c r="AV330" s="13" t="s">
        <v>82</v>
      </c>
      <c r="AW330" s="13" t="s">
        <v>36</v>
      </c>
      <c r="AX330" s="13" t="s">
        <v>74</v>
      </c>
      <c r="AY330" s="241" t="s">
        <v>125</v>
      </c>
    </row>
    <row r="331" s="13" customFormat="1">
      <c r="A331" s="13"/>
      <c r="B331" s="230"/>
      <c r="C331" s="231"/>
      <c r="D331" s="232" t="s">
        <v>135</v>
      </c>
      <c r="E331" s="233" t="s">
        <v>20</v>
      </c>
      <c r="F331" s="234" t="s">
        <v>525</v>
      </c>
      <c r="G331" s="231"/>
      <c r="H331" s="235">
        <v>4</v>
      </c>
      <c r="I331" s="236"/>
      <c r="J331" s="231"/>
      <c r="K331" s="231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135</v>
      </c>
      <c r="AU331" s="241" t="s">
        <v>82</v>
      </c>
      <c r="AV331" s="13" t="s">
        <v>82</v>
      </c>
      <c r="AW331" s="13" t="s">
        <v>36</v>
      </c>
      <c r="AX331" s="13" t="s">
        <v>74</v>
      </c>
      <c r="AY331" s="241" t="s">
        <v>125</v>
      </c>
    </row>
    <row r="332" s="14" customFormat="1">
      <c r="A332" s="14"/>
      <c r="B332" s="254"/>
      <c r="C332" s="255"/>
      <c r="D332" s="232" t="s">
        <v>135</v>
      </c>
      <c r="E332" s="256" t="s">
        <v>20</v>
      </c>
      <c r="F332" s="257" t="s">
        <v>471</v>
      </c>
      <c r="G332" s="255"/>
      <c r="H332" s="256" t="s">
        <v>20</v>
      </c>
      <c r="I332" s="258"/>
      <c r="J332" s="255"/>
      <c r="K332" s="255"/>
      <c r="L332" s="259"/>
      <c r="M332" s="260"/>
      <c r="N332" s="261"/>
      <c r="O332" s="261"/>
      <c r="P332" s="261"/>
      <c r="Q332" s="261"/>
      <c r="R332" s="261"/>
      <c r="S332" s="261"/>
      <c r="T332" s="26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3" t="s">
        <v>135</v>
      </c>
      <c r="AU332" s="263" t="s">
        <v>82</v>
      </c>
      <c r="AV332" s="14" t="s">
        <v>8</v>
      </c>
      <c r="AW332" s="14" t="s">
        <v>36</v>
      </c>
      <c r="AX332" s="14" t="s">
        <v>74</v>
      </c>
      <c r="AY332" s="263" t="s">
        <v>125</v>
      </c>
    </row>
    <row r="333" s="13" customFormat="1">
      <c r="A333" s="13"/>
      <c r="B333" s="230"/>
      <c r="C333" s="231"/>
      <c r="D333" s="232" t="s">
        <v>135</v>
      </c>
      <c r="E333" s="233" t="s">
        <v>20</v>
      </c>
      <c r="F333" s="234" t="s">
        <v>528</v>
      </c>
      <c r="G333" s="231"/>
      <c r="H333" s="235">
        <v>10.5</v>
      </c>
      <c r="I333" s="236"/>
      <c r="J333" s="231"/>
      <c r="K333" s="231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135</v>
      </c>
      <c r="AU333" s="241" t="s">
        <v>82</v>
      </c>
      <c r="AV333" s="13" t="s">
        <v>82</v>
      </c>
      <c r="AW333" s="13" t="s">
        <v>36</v>
      </c>
      <c r="AX333" s="13" t="s">
        <v>74</v>
      </c>
      <c r="AY333" s="241" t="s">
        <v>125</v>
      </c>
    </row>
    <row r="334" s="13" customFormat="1">
      <c r="A334" s="13"/>
      <c r="B334" s="230"/>
      <c r="C334" s="231"/>
      <c r="D334" s="232" t="s">
        <v>135</v>
      </c>
      <c r="E334" s="233" t="s">
        <v>20</v>
      </c>
      <c r="F334" s="234" t="s">
        <v>529</v>
      </c>
      <c r="G334" s="231"/>
      <c r="H334" s="235">
        <v>10.5</v>
      </c>
      <c r="I334" s="236"/>
      <c r="J334" s="231"/>
      <c r="K334" s="231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135</v>
      </c>
      <c r="AU334" s="241" t="s">
        <v>82</v>
      </c>
      <c r="AV334" s="13" t="s">
        <v>82</v>
      </c>
      <c r="AW334" s="13" t="s">
        <v>36</v>
      </c>
      <c r="AX334" s="13" t="s">
        <v>74</v>
      </c>
      <c r="AY334" s="241" t="s">
        <v>125</v>
      </c>
    </row>
    <row r="335" s="14" customFormat="1">
      <c r="A335" s="14"/>
      <c r="B335" s="254"/>
      <c r="C335" s="255"/>
      <c r="D335" s="232" t="s">
        <v>135</v>
      </c>
      <c r="E335" s="256" t="s">
        <v>20</v>
      </c>
      <c r="F335" s="257" t="s">
        <v>473</v>
      </c>
      <c r="G335" s="255"/>
      <c r="H335" s="256" t="s">
        <v>20</v>
      </c>
      <c r="I335" s="258"/>
      <c r="J335" s="255"/>
      <c r="K335" s="255"/>
      <c r="L335" s="259"/>
      <c r="M335" s="260"/>
      <c r="N335" s="261"/>
      <c r="O335" s="261"/>
      <c r="P335" s="261"/>
      <c r="Q335" s="261"/>
      <c r="R335" s="261"/>
      <c r="S335" s="261"/>
      <c r="T335" s="26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3" t="s">
        <v>135</v>
      </c>
      <c r="AU335" s="263" t="s">
        <v>82</v>
      </c>
      <c r="AV335" s="14" t="s">
        <v>8</v>
      </c>
      <c r="AW335" s="14" t="s">
        <v>36</v>
      </c>
      <c r="AX335" s="14" t="s">
        <v>74</v>
      </c>
      <c r="AY335" s="263" t="s">
        <v>125</v>
      </c>
    </row>
    <row r="336" s="13" customFormat="1">
      <c r="A336" s="13"/>
      <c r="B336" s="230"/>
      <c r="C336" s="231"/>
      <c r="D336" s="232" t="s">
        <v>135</v>
      </c>
      <c r="E336" s="233" t="s">
        <v>20</v>
      </c>
      <c r="F336" s="234" t="s">
        <v>523</v>
      </c>
      <c r="G336" s="231"/>
      <c r="H336" s="235">
        <v>4</v>
      </c>
      <c r="I336" s="236"/>
      <c r="J336" s="231"/>
      <c r="K336" s="231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135</v>
      </c>
      <c r="AU336" s="241" t="s">
        <v>82</v>
      </c>
      <c r="AV336" s="13" t="s">
        <v>82</v>
      </c>
      <c r="AW336" s="13" t="s">
        <v>36</v>
      </c>
      <c r="AX336" s="13" t="s">
        <v>74</v>
      </c>
      <c r="AY336" s="241" t="s">
        <v>125</v>
      </c>
    </row>
    <row r="337" s="13" customFormat="1">
      <c r="A337" s="13"/>
      <c r="B337" s="230"/>
      <c r="C337" s="231"/>
      <c r="D337" s="232" t="s">
        <v>135</v>
      </c>
      <c r="E337" s="233" t="s">
        <v>20</v>
      </c>
      <c r="F337" s="234" t="s">
        <v>525</v>
      </c>
      <c r="G337" s="231"/>
      <c r="H337" s="235">
        <v>4</v>
      </c>
      <c r="I337" s="236"/>
      <c r="J337" s="231"/>
      <c r="K337" s="231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135</v>
      </c>
      <c r="AU337" s="241" t="s">
        <v>82</v>
      </c>
      <c r="AV337" s="13" t="s">
        <v>82</v>
      </c>
      <c r="AW337" s="13" t="s">
        <v>36</v>
      </c>
      <c r="AX337" s="13" t="s">
        <v>74</v>
      </c>
      <c r="AY337" s="241" t="s">
        <v>125</v>
      </c>
    </row>
    <row r="338" s="14" customFormat="1">
      <c r="A338" s="14"/>
      <c r="B338" s="254"/>
      <c r="C338" s="255"/>
      <c r="D338" s="232" t="s">
        <v>135</v>
      </c>
      <c r="E338" s="256" t="s">
        <v>20</v>
      </c>
      <c r="F338" s="257" t="s">
        <v>474</v>
      </c>
      <c r="G338" s="255"/>
      <c r="H338" s="256" t="s">
        <v>20</v>
      </c>
      <c r="I338" s="258"/>
      <c r="J338" s="255"/>
      <c r="K338" s="255"/>
      <c r="L338" s="259"/>
      <c r="M338" s="260"/>
      <c r="N338" s="261"/>
      <c r="O338" s="261"/>
      <c r="P338" s="261"/>
      <c r="Q338" s="261"/>
      <c r="R338" s="261"/>
      <c r="S338" s="261"/>
      <c r="T338" s="26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3" t="s">
        <v>135</v>
      </c>
      <c r="AU338" s="263" t="s">
        <v>82</v>
      </c>
      <c r="AV338" s="14" t="s">
        <v>8</v>
      </c>
      <c r="AW338" s="14" t="s">
        <v>36</v>
      </c>
      <c r="AX338" s="14" t="s">
        <v>74</v>
      </c>
      <c r="AY338" s="263" t="s">
        <v>125</v>
      </c>
    </row>
    <row r="339" s="13" customFormat="1">
      <c r="A339" s="13"/>
      <c r="B339" s="230"/>
      <c r="C339" s="231"/>
      <c r="D339" s="232" t="s">
        <v>135</v>
      </c>
      <c r="E339" s="233" t="s">
        <v>20</v>
      </c>
      <c r="F339" s="234" t="s">
        <v>523</v>
      </c>
      <c r="G339" s="231"/>
      <c r="H339" s="235">
        <v>4</v>
      </c>
      <c r="I339" s="236"/>
      <c r="J339" s="231"/>
      <c r="K339" s="231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135</v>
      </c>
      <c r="AU339" s="241" t="s">
        <v>82</v>
      </c>
      <c r="AV339" s="13" t="s">
        <v>82</v>
      </c>
      <c r="AW339" s="13" t="s">
        <v>36</v>
      </c>
      <c r="AX339" s="13" t="s">
        <v>74</v>
      </c>
      <c r="AY339" s="241" t="s">
        <v>125</v>
      </c>
    </row>
    <row r="340" s="13" customFormat="1">
      <c r="A340" s="13"/>
      <c r="B340" s="230"/>
      <c r="C340" s="231"/>
      <c r="D340" s="232" t="s">
        <v>135</v>
      </c>
      <c r="E340" s="233" t="s">
        <v>20</v>
      </c>
      <c r="F340" s="234" t="s">
        <v>525</v>
      </c>
      <c r="G340" s="231"/>
      <c r="H340" s="235">
        <v>4</v>
      </c>
      <c r="I340" s="236"/>
      <c r="J340" s="231"/>
      <c r="K340" s="231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135</v>
      </c>
      <c r="AU340" s="241" t="s">
        <v>82</v>
      </c>
      <c r="AV340" s="13" t="s">
        <v>82</v>
      </c>
      <c r="AW340" s="13" t="s">
        <v>36</v>
      </c>
      <c r="AX340" s="13" t="s">
        <v>74</v>
      </c>
      <c r="AY340" s="241" t="s">
        <v>125</v>
      </c>
    </row>
    <row r="341" s="13" customFormat="1">
      <c r="A341" s="13"/>
      <c r="B341" s="230"/>
      <c r="C341" s="231"/>
      <c r="D341" s="232" t="s">
        <v>135</v>
      </c>
      <c r="E341" s="233" t="s">
        <v>20</v>
      </c>
      <c r="F341" s="234" t="s">
        <v>504</v>
      </c>
      <c r="G341" s="231"/>
      <c r="H341" s="235">
        <v>16.5</v>
      </c>
      <c r="I341" s="236"/>
      <c r="J341" s="231"/>
      <c r="K341" s="231"/>
      <c r="L341" s="237"/>
      <c r="M341" s="238"/>
      <c r="N341" s="239"/>
      <c r="O341" s="239"/>
      <c r="P341" s="239"/>
      <c r="Q341" s="239"/>
      <c r="R341" s="239"/>
      <c r="S341" s="239"/>
      <c r="T341" s="24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1" t="s">
        <v>135</v>
      </c>
      <c r="AU341" s="241" t="s">
        <v>82</v>
      </c>
      <c r="AV341" s="13" t="s">
        <v>82</v>
      </c>
      <c r="AW341" s="13" t="s">
        <v>36</v>
      </c>
      <c r="AX341" s="13" t="s">
        <v>74</v>
      </c>
      <c r="AY341" s="241" t="s">
        <v>125</v>
      </c>
    </row>
    <row r="342" s="14" customFormat="1">
      <c r="A342" s="14"/>
      <c r="B342" s="254"/>
      <c r="C342" s="255"/>
      <c r="D342" s="232" t="s">
        <v>135</v>
      </c>
      <c r="E342" s="256" t="s">
        <v>20</v>
      </c>
      <c r="F342" s="257" t="s">
        <v>475</v>
      </c>
      <c r="G342" s="255"/>
      <c r="H342" s="256" t="s">
        <v>20</v>
      </c>
      <c r="I342" s="258"/>
      <c r="J342" s="255"/>
      <c r="K342" s="255"/>
      <c r="L342" s="259"/>
      <c r="M342" s="260"/>
      <c r="N342" s="261"/>
      <c r="O342" s="261"/>
      <c r="P342" s="261"/>
      <c r="Q342" s="261"/>
      <c r="R342" s="261"/>
      <c r="S342" s="261"/>
      <c r="T342" s="26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3" t="s">
        <v>135</v>
      </c>
      <c r="AU342" s="263" t="s">
        <v>82</v>
      </c>
      <c r="AV342" s="14" t="s">
        <v>8</v>
      </c>
      <c r="AW342" s="14" t="s">
        <v>36</v>
      </c>
      <c r="AX342" s="14" t="s">
        <v>74</v>
      </c>
      <c r="AY342" s="263" t="s">
        <v>125</v>
      </c>
    </row>
    <row r="343" s="13" customFormat="1">
      <c r="A343" s="13"/>
      <c r="B343" s="230"/>
      <c r="C343" s="231"/>
      <c r="D343" s="232" t="s">
        <v>135</v>
      </c>
      <c r="E343" s="233" t="s">
        <v>20</v>
      </c>
      <c r="F343" s="234" t="s">
        <v>523</v>
      </c>
      <c r="G343" s="231"/>
      <c r="H343" s="235">
        <v>4</v>
      </c>
      <c r="I343" s="236"/>
      <c r="J343" s="231"/>
      <c r="K343" s="231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135</v>
      </c>
      <c r="AU343" s="241" t="s">
        <v>82</v>
      </c>
      <c r="AV343" s="13" t="s">
        <v>82</v>
      </c>
      <c r="AW343" s="13" t="s">
        <v>36</v>
      </c>
      <c r="AX343" s="13" t="s">
        <v>74</v>
      </c>
      <c r="AY343" s="241" t="s">
        <v>125</v>
      </c>
    </row>
    <row r="344" s="13" customFormat="1">
      <c r="A344" s="13"/>
      <c r="B344" s="230"/>
      <c r="C344" s="231"/>
      <c r="D344" s="232" t="s">
        <v>135</v>
      </c>
      <c r="E344" s="233" t="s">
        <v>20</v>
      </c>
      <c r="F344" s="234" t="s">
        <v>525</v>
      </c>
      <c r="G344" s="231"/>
      <c r="H344" s="235">
        <v>4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135</v>
      </c>
      <c r="AU344" s="241" t="s">
        <v>82</v>
      </c>
      <c r="AV344" s="13" t="s">
        <v>82</v>
      </c>
      <c r="AW344" s="13" t="s">
        <v>36</v>
      </c>
      <c r="AX344" s="13" t="s">
        <v>74</v>
      </c>
      <c r="AY344" s="241" t="s">
        <v>125</v>
      </c>
    </row>
    <row r="345" s="13" customFormat="1">
      <c r="A345" s="13"/>
      <c r="B345" s="230"/>
      <c r="C345" s="231"/>
      <c r="D345" s="232" t="s">
        <v>135</v>
      </c>
      <c r="E345" s="233" t="s">
        <v>20</v>
      </c>
      <c r="F345" s="234" t="s">
        <v>530</v>
      </c>
      <c r="G345" s="231"/>
      <c r="H345" s="235">
        <v>17.5</v>
      </c>
      <c r="I345" s="236"/>
      <c r="J345" s="231"/>
      <c r="K345" s="231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135</v>
      </c>
      <c r="AU345" s="241" t="s">
        <v>82</v>
      </c>
      <c r="AV345" s="13" t="s">
        <v>82</v>
      </c>
      <c r="AW345" s="13" t="s">
        <v>36</v>
      </c>
      <c r="AX345" s="13" t="s">
        <v>74</v>
      </c>
      <c r="AY345" s="241" t="s">
        <v>125</v>
      </c>
    </row>
    <row r="346" s="14" customFormat="1">
      <c r="A346" s="14"/>
      <c r="B346" s="254"/>
      <c r="C346" s="255"/>
      <c r="D346" s="232" t="s">
        <v>135</v>
      </c>
      <c r="E346" s="256" t="s">
        <v>20</v>
      </c>
      <c r="F346" s="257" t="s">
        <v>476</v>
      </c>
      <c r="G346" s="255"/>
      <c r="H346" s="256" t="s">
        <v>20</v>
      </c>
      <c r="I346" s="258"/>
      <c r="J346" s="255"/>
      <c r="K346" s="255"/>
      <c r="L346" s="259"/>
      <c r="M346" s="260"/>
      <c r="N346" s="261"/>
      <c r="O346" s="261"/>
      <c r="P346" s="261"/>
      <c r="Q346" s="261"/>
      <c r="R346" s="261"/>
      <c r="S346" s="261"/>
      <c r="T346" s="26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3" t="s">
        <v>135</v>
      </c>
      <c r="AU346" s="263" t="s">
        <v>82</v>
      </c>
      <c r="AV346" s="14" t="s">
        <v>8</v>
      </c>
      <c r="AW346" s="14" t="s">
        <v>36</v>
      </c>
      <c r="AX346" s="14" t="s">
        <v>74</v>
      </c>
      <c r="AY346" s="263" t="s">
        <v>125</v>
      </c>
    </row>
    <row r="347" s="13" customFormat="1">
      <c r="A347" s="13"/>
      <c r="B347" s="230"/>
      <c r="C347" s="231"/>
      <c r="D347" s="232" t="s">
        <v>135</v>
      </c>
      <c r="E347" s="233" t="s">
        <v>20</v>
      </c>
      <c r="F347" s="234" t="s">
        <v>523</v>
      </c>
      <c r="G347" s="231"/>
      <c r="H347" s="235">
        <v>4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135</v>
      </c>
      <c r="AU347" s="241" t="s">
        <v>82</v>
      </c>
      <c r="AV347" s="13" t="s">
        <v>82</v>
      </c>
      <c r="AW347" s="13" t="s">
        <v>36</v>
      </c>
      <c r="AX347" s="13" t="s">
        <v>74</v>
      </c>
      <c r="AY347" s="241" t="s">
        <v>125</v>
      </c>
    </row>
    <row r="348" s="13" customFormat="1">
      <c r="A348" s="13"/>
      <c r="B348" s="230"/>
      <c r="C348" s="231"/>
      <c r="D348" s="232" t="s">
        <v>135</v>
      </c>
      <c r="E348" s="233" t="s">
        <v>20</v>
      </c>
      <c r="F348" s="234" t="s">
        <v>525</v>
      </c>
      <c r="G348" s="231"/>
      <c r="H348" s="235">
        <v>4</v>
      </c>
      <c r="I348" s="236"/>
      <c r="J348" s="231"/>
      <c r="K348" s="231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135</v>
      </c>
      <c r="AU348" s="241" t="s">
        <v>82</v>
      </c>
      <c r="AV348" s="13" t="s">
        <v>82</v>
      </c>
      <c r="AW348" s="13" t="s">
        <v>36</v>
      </c>
      <c r="AX348" s="13" t="s">
        <v>74</v>
      </c>
      <c r="AY348" s="241" t="s">
        <v>125</v>
      </c>
    </row>
    <row r="349" s="14" customFormat="1">
      <c r="A349" s="14"/>
      <c r="B349" s="254"/>
      <c r="C349" s="255"/>
      <c r="D349" s="232" t="s">
        <v>135</v>
      </c>
      <c r="E349" s="256" t="s">
        <v>20</v>
      </c>
      <c r="F349" s="257" t="s">
        <v>477</v>
      </c>
      <c r="G349" s="255"/>
      <c r="H349" s="256" t="s">
        <v>20</v>
      </c>
      <c r="I349" s="258"/>
      <c r="J349" s="255"/>
      <c r="K349" s="255"/>
      <c r="L349" s="259"/>
      <c r="M349" s="260"/>
      <c r="N349" s="261"/>
      <c r="O349" s="261"/>
      <c r="P349" s="261"/>
      <c r="Q349" s="261"/>
      <c r="R349" s="261"/>
      <c r="S349" s="261"/>
      <c r="T349" s="26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3" t="s">
        <v>135</v>
      </c>
      <c r="AU349" s="263" t="s">
        <v>82</v>
      </c>
      <c r="AV349" s="14" t="s">
        <v>8</v>
      </c>
      <c r="AW349" s="14" t="s">
        <v>36</v>
      </c>
      <c r="AX349" s="14" t="s">
        <v>74</v>
      </c>
      <c r="AY349" s="263" t="s">
        <v>125</v>
      </c>
    </row>
    <row r="350" s="13" customFormat="1">
      <c r="A350" s="13"/>
      <c r="B350" s="230"/>
      <c r="C350" s="231"/>
      <c r="D350" s="232" t="s">
        <v>135</v>
      </c>
      <c r="E350" s="233" t="s">
        <v>20</v>
      </c>
      <c r="F350" s="234" t="s">
        <v>523</v>
      </c>
      <c r="G350" s="231"/>
      <c r="H350" s="235">
        <v>4</v>
      </c>
      <c r="I350" s="236"/>
      <c r="J350" s="231"/>
      <c r="K350" s="231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135</v>
      </c>
      <c r="AU350" s="241" t="s">
        <v>82</v>
      </c>
      <c r="AV350" s="13" t="s">
        <v>82</v>
      </c>
      <c r="AW350" s="13" t="s">
        <v>36</v>
      </c>
      <c r="AX350" s="13" t="s">
        <v>74</v>
      </c>
      <c r="AY350" s="241" t="s">
        <v>125</v>
      </c>
    </row>
    <row r="351" s="13" customFormat="1">
      <c r="A351" s="13"/>
      <c r="B351" s="230"/>
      <c r="C351" s="231"/>
      <c r="D351" s="232" t="s">
        <v>135</v>
      </c>
      <c r="E351" s="233" t="s">
        <v>20</v>
      </c>
      <c r="F351" s="234" t="s">
        <v>525</v>
      </c>
      <c r="G351" s="231"/>
      <c r="H351" s="235">
        <v>4</v>
      </c>
      <c r="I351" s="236"/>
      <c r="J351" s="231"/>
      <c r="K351" s="231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135</v>
      </c>
      <c r="AU351" s="241" t="s">
        <v>82</v>
      </c>
      <c r="AV351" s="13" t="s">
        <v>82</v>
      </c>
      <c r="AW351" s="13" t="s">
        <v>36</v>
      </c>
      <c r="AX351" s="13" t="s">
        <v>74</v>
      </c>
      <c r="AY351" s="241" t="s">
        <v>125</v>
      </c>
    </row>
    <row r="352" s="14" customFormat="1">
      <c r="A352" s="14"/>
      <c r="B352" s="254"/>
      <c r="C352" s="255"/>
      <c r="D352" s="232" t="s">
        <v>135</v>
      </c>
      <c r="E352" s="256" t="s">
        <v>20</v>
      </c>
      <c r="F352" s="257" t="s">
        <v>478</v>
      </c>
      <c r="G352" s="255"/>
      <c r="H352" s="256" t="s">
        <v>20</v>
      </c>
      <c r="I352" s="258"/>
      <c r="J352" s="255"/>
      <c r="K352" s="255"/>
      <c r="L352" s="259"/>
      <c r="M352" s="260"/>
      <c r="N352" s="261"/>
      <c r="O352" s="261"/>
      <c r="P352" s="261"/>
      <c r="Q352" s="261"/>
      <c r="R352" s="261"/>
      <c r="S352" s="261"/>
      <c r="T352" s="26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3" t="s">
        <v>135</v>
      </c>
      <c r="AU352" s="263" t="s">
        <v>82</v>
      </c>
      <c r="AV352" s="14" t="s">
        <v>8</v>
      </c>
      <c r="AW352" s="14" t="s">
        <v>36</v>
      </c>
      <c r="AX352" s="14" t="s">
        <v>74</v>
      </c>
      <c r="AY352" s="263" t="s">
        <v>125</v>
      </c>
    </row>
    <row r="353" s="13" customFormat="1">
      <c r="A353" s="13"/>
      <c r="B353" s="230"/>
      <c r="C353" s="231"/>
      <c r="D353" s="232" t="s">
        <v>135</v>
      </c>
      <c r="E353" s="233" t="s">
        <v>20</v>
      </c>
      <c r="F353" s="234" t="s">
        <v>522</v>
      </c>
      <c r="G353" s="231"/>
      <c r="H353" s="235">
        <v>7.5</v>
      </c>
      <c r="I353" s="236"/>
      <c r="J353" s="231"/>
      <c r="K353" s="231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135</v>
      </c>
      <c r="AU353" s="241" t="s">
        <v>82</v>
      </c>
      <c r="AV353" s="13" t="s">
        <v>82</v>
      </c>
      <c r="AW353" s="13" t="s">
        <v>36</v>
      </c>
      <c r="AX353" s="13" t="s">
        <v>74</v>
      </c>
      <c r="AY353" s="241" t="s">
        <v>125</v>
      </c>
    </row>
    <row r="354" s="13" customFormat="1">
      <c r="A354" s="13"/>
      <c r="B354" s="230"/>
      <c r="C354" s="231"/>
      <c r="D354" s="232" t="s">
        <v>135</v>
      </c>
      <c r="E354" s="233" t="s">
        <v>20</v>
      </c>
      <c r="F354" s="234" t="s">
        <v>524</v>
      </c>
      <c r="G354" s="231"/>
      <c r="H354" s="235">
        <v>7.5</v>
      </c>
      <c r="I354" s="236"/>
      <c r="J354" s="231"/>
      <c r="K354" s="231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135</v>
      </c>
      <c r="AU354" s="241" t="s">
        <v>82</v>
      </c>
      <c r="AV354" s="13" t="s">
        <v>82</v>
      </c>
      <c r="AW354" s="13" t="s">
        <v>36</v>
      </c>
      <c r="AX354" s="13" t="s">
        <v>74</v>
      </c>
      <c r="AY354" s="241" t="s">
        <v>125</v>
      </c>
    </row>
    <row r="355" s="14" customFormat="1">
      <c r="A355" s="14"/>
      <c r="B355" s="254"/>
      <c r="C355" s="255"/>
      <c r="D355" s="232" t="s">
        <v>135</v>
      </c>
      <c r="E355" s="256" t="s">
        <v>20</v>
      </c>
      <c r="F355" s="257" t="s">
        <v>479</v>
      </c>
      <c r="G355" s="255"/>
      <c r="H355" s="256" t="s">
        <v>20</v>
      </c>
      <c r="I355" s="258"/>
      <c r="J355" s="255"/>
      <c r="K355" s="255"/>
      <c r="L355" s="259"/>
      <c r="M355" s="260"/>
      <c r="N355" s="261"/>
      <c r="O355" s="261"/>
      <c r="P355" s="261"/>
      <c r="Q355" s="261"/>
      <c r="R355" s="261"/>
      <c r="S355" s="261"/>
      <c r="T355" s="26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3" t="s">
        <v>135</v>
      </c>
      <c r="AU355" s="263" t="s">
        <v>82</v>
      </c>
      <c r="AV355" s="14" t="s">
        <v>8</v>
      </c>
      <c r="AW355" s="14" t="s">
        <v>36</v>
      </c>
      <c r="AX355" s="14" t="s">
        <v>74</v>
      </c>
      <c r="AY355" s="263" t="s">
        <v>125</v>
      </c>
    </row>
    <row r="356" s="13" customFormat="1">
      <c r="A356" s="13"/>
      <c r="B356" s="230"/>
      <c r="C356" s="231"/>
      <c r="D356" s="232" t="s">
        <v>135</v>
      </c>
      <c r="E356" s="233" t="s">
        <v>20</v>
      </c>
      <c r="F356" s="234" t="s">
        <v>531</v>
      </c>
      <c r="G356" s="231"/>
      <c r="H356" s="235">
        <v>11</v>
      </c>
      <c r="I356" s="236"/>
      <c r="J356" s="231"/>
      <c r="K356" s="231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135</v>
      </c>
      <c r="AU356" s="241" t="s">
        <v>82</v>
      </c>
      <c r="AV356" s="13" t="s">
        <v>82</v>
      </c>
      <c r="AW356" s="13" t="s">
        <v>36</v>
      </c>
      <c r="AX356" s="13" t="s">
        <v>74</v>
      </c>
      <c r="AY356" s="241" t="s">
        <v>125</v>
      </c>
    </row>
    <row r="357" s="13" customFormat="1">
      <c r="A357" s="13"/>
      <c r="B357" s="230"/>
      <c r="C357" s="231"/>
      <c r="D357" s="232" t="s">
        <v>135</v>
      </c>
      <c r="E357" s="233" t="s">
        <v>20</v>
      </c>
      <c r="F357" s="234" t="s">
        <v>532</v>
      </c>
      <c r="G357" s="231"/>
      <c r="H357" s="235">
        <v>11</v>
      </c>
      <c r="I357" s="236"/>
      <c r="J357" s="231"/>
      <c r="K357" s="231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135</v>
      </c>
      <c r="AU357" s="241" t="s">
        <v>82</v>
      </c>
      <c r="AV357" s="13" t="s">
        <v>82</v>
      </c>
      <c r="AW357" s="13" t="s">
        <v>36</v>
      </c>
      <c r="AX357" s="13" t="s">
        <v>74</v>
      </c>
      <c r="AY357" s="241" t="s">
        <v>125</v>
      </c>
    </row>
    <row r="358" s="14" customFormat="1">
      <c r="A358" s="14"/>
      <c r="B358" s="254"/>
      <c r="C358" s="255"/>
      <c r="D358" s="232" t="s">
        <v>135</v>
      </c>
      <c r="E358" s="256" t="s">
        <v>20</v>
      </c>
      <c r="F358" s="257" t="s">
        <v>481</v>
      </c>
      <c r="G358" s="255"/>
      <c r="H358" s="256" t="s">
        <v>20</v>
      </c>
      <c r="I358" s="258"/>
      <c r="J358" s="255"/>
      <c r="K358" s="255"/>
      <c r="L358" s="259"/>
      <c r="M358" s="260"/>
      <c r="N358" s="261"/>
      <c r="O358" s="261"/>
      <c r="P358" s="261"/>
      <c r="Q358" s="261"/>
      <c r="R358" s="261"/>
      <c r="S358" s="261"/>
      <c r="T358" s="26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3" t="s">
        <v>135</v>
      </c>
      <c r="AU358" s="263" t="s">
        <v>82</v>
      </c>
      <c r="AV358" s="14" t="s">
        <v>8</v>
      </c>
      <c r="AW358" s="14" t="s">
        <v>36</v>
      </c>
      <c r="AX358" s="14" t="s">
        <v>74</v>
      </c>
      <c r="AY358" s="263" t="s">
        <v>125</v>
      </c>
    </row>
    <row r="359" s="13" customFormat="1">
      <c r="A359" s="13"/>
      <c r="B359" s="230"/>
      <c r="C359" s="231"/>
      <c r="D359" s="232" t="s">
        <v>135</v>
      </c>
      <c r="E359" s="233" t="s">
        <v>20</v>
      </c>
      <c r="F359" s="234" t="s">
        <v>523</v>
      </c>
      <c r="G359" s="231"/>
      <c r="H359" s="235">
        <v>4</v>
      </c>
      <c r="I359" s="236"/>
      <c r="J359" s="231"/>
      <c r="K359" s="231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135</v>
      </c>
      <c r="AU359" s="241" t="s">
        <v>82</v>
      </c>
      <c r="AV359" s="13" t="s">
        <v>82</v>
      </c>
      <c r="AW359" s="13" t="s">
        <v>36</v>
      </c>
      <c r="AX359" s="13" t="s">
        <v>74</v>
      </c>
      <c r="AY359" s="241" t="s">
        <v>125</v>
      </c>
    </row>
    <row r="360" s="13" customFormat="1">
      <c r="A360" s="13"/>
      <c r="B360" s="230"/>
      <c r="C360" s="231"/>
      <c r="D360" s="232" t="s">
        <v>135</v>
      </c>
      <c r="E360" s="233" t="s">
        <v>20</v>
      </c>
      <c r="F360" s="234" t="s">
        <v>525</v>
      </c>
      <c r="G360" s="231"/>
      <c r="H360" s="235">
        <v>4</v>
      </c>
      <c r="I360" s="236"/>
      <c r="J360" s="231"/>
      <c r="K360" s="231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135</v>
      </c>
      <c r="AU360" s="241" t="s">
        <v>82</v>
      </c>
      <c r="AV360" s="13" t="s">
        <v>82</v>
      </c>
      <c r="AW360" s="13" t="s">
        <v>36</v>
      </c>
      <c r="AX360" s="13" t="s">
        <v>74</v>
      </c>
      <c r="AY360" s="241" t="s">
        <v>125</v>
      </c>
    </row>
    <row r="361" s="14" customFormat="1">
      <c r="A361" s="14"/>
      <c r="B361" s="254"/>
      <c r="C361" s="255"/>
      <c r="D361" s="232" t="s">
        <v>135</v>
      </c>
      <c r="E361" s="256" t="s">
        <v>20</v>
      </c>
      <c r="F361" s="257" t="s">
        <v>482</v>
      </c>
      <c r="G361" s="255"/>
      <c r="H361" s="256" t="s">
        <v>20</v>
      </c>
      <c r="I361" s="258"/>
      <c r="J361" s="255"/>
      <c r="K361" s="255"/>
      <c r="L361" s="259"/>
      <c r="M361" s="260"/>
      <c r="N361" s="261"/>
      <c r="O361" s="261"/>
      <c r="P361" s="261"/>
      <c r="Q361" s="261"/>
      <c r="R361" s="261"/>
      <c r="S361" s="261"/>
      <c r="T361" s="26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3" t="s">
        <v>135</v>
      </c>
      <c r="AU361" s="263" t="s">
        <v>82</v>
      </c>
      <c r="AV361" s="14" t="s">
        <v>8</v>
      </c>
      <c r="AW361" s="14" t="s">
        <v>36</v>
      </c>
      <c r="AX361" s="14" t="s">
        <v>74</v>
      </c>
      <c r="AY361" s="263" t="s">
        <v>125</v>
      </c>
    </row>
    <row r="362" s="13" customFormat="1">
      <c r="A362" s="13"/>
      <c r="B362" s="230"/>
      <c r="C362" s="231"/>
      <c r="D362" s="232" t="s">
        <v>135</v>
      </c>
      <c r="E362" s="233" t="s">
        <v>20</v>
      </c>
      <c r="F362" s="234" t="s">
        <v>523</v>
      </c>
      <c r="G362" s="231"/>
      <c r="H362" s="235">
        <v>4</v>
      </c>
      <c r="I362" s="236"/>
      <c r="J362" s="231"/>
      <c r="K362" s="231"/>
      <c r="L362" s="237"/>
      <c r="M362" s="238"/>
      <c r="N362" s="239"/>
      <c r="O362" s="239"/>
      <c r="P362" s="239"/>
      <c r="Q362" s="239"/>
      <c r="R362" s="239"/>
      <c r="S362" s="239"/>
      <c r="T362" s="24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1" t="s">
        <v>135</v>
      </c>
      <c r="AU362" s="241" t="s">
        <v>82</v>
      </c>
      <c r="AV362" s="13" t="s">
        <v>82</v>
      </c>
      <c r="AW362" s="13" t="s">
        <v>36</v>
      </c>
      <c r="AX362" s="13" t="s">
        <v>74</v>
      </c>
      <c r="AY362" s="241" t="s">
        <v>125</v>
      </c>
    </row>
    <row r="363" s="13" customFormat="1">
      <c r="A363" s="13"/>
      <c r="B363" s="230"/>
      <c r="C363" s="231"/>
      <c r="D363" s="232" t="s">
        <v>135</v>
      </c>
      <c r="E363" s="233" t="s">
        <v>20</v>
      </c>
      <c r="F363" s="234" t="s">
        <v>525</v>
      </c>
      <c r="G363" s="231"/>
      <c r="H363" s="235">
        <v>4</v>
      </c>
      <c r="I363" s="236"/>
      <c r="J363" s="231"/>
      <c r="K363" s="231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135</v>
      </c>
      <c r="AU363" s="241" t="s">
        <v>82</v>
      </c>
      <c r="AV363" s="13" t="s">
        <v>82</v>
      </c>
      <c r="AW363" s="13" t="s">
        <v>36</v>
      </c>
      <c r="AX363" s="13" t="s">
        <v>74</v>
      </c>
      <c r="AY363" s="241" t="s">
        <v>125</v>
      </c>
    </row>
    <row r="364" s="13" customFormat="1">
      <c r="A364" s="13"/>
      <c r="B364" s="230"/>
      <c r="C364" s="231"/>
      <c r="D364" s="232" t="s">
        <v>135</v>
      </c>
      <c r="E364" s="233" t="s">
        <v>20</v>
      </c>
      <c r="F364" s="234" t="s">
        <v>533</v>
      </c>
      <c r="G364" s="231"/>
      <c r="H364" s="235">
        <v>13.5</v>
      </c>
      <c r="I364" s="236"/>
      <c r="J364" s="231"/>
      <c r="K364" s="231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135</v>
      </c>
      <c r="AU364" s="241" t="s">
        <v>82</v>
      </c>
      <c r="AV364" s="13" t="s">
        <v>82</v>
      </c>
      <c r="AW364" s="13" t="s">
        <v>36</v>
      </c>
      <c r="AX364" s="13" t="s">
        <v>74</v>
      </c>
      <c r="AY364" s="241" t="s">
        <v>125</v>
      </c>
    </row>
    <row r="365" s="14" customFormat="1">
      <c r="A365" s="14"/>
      <c r="B365" s="254"/>
      <c r="C365" s="255"/>
      <c r="D365" s="232" t="s">
        <v>135</v>
      </c>
      <c r="E365" s="256" t="s">
        <v>20</v>
      </c>
      <c r="F365" s="257" t="s">
        <v>483</v>
      </c>
      <c r="G365" s="255"/>
      <c r="H365" s="256" t="s">
        <v>20</v>
      </c>
      <c r="I365" s="258"/>
      <c r="J365" s="255"/>
      <c r="K365" s="255"/>
      <c r="L365" s="259"/>
      <c r="M365" s="260"/>
      <c r="N365" s="261"/>
      <c r="O365" s="261"/>
      <c r="P365" s="261"/>
      <c r="Q365" s="261"/>
      <c r="R365" s="261"/>
      <c r="S365" s="261"/>
      <c r="T365" s="26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3" t="s">
        <v>135</v>
      </c>
      <c r="AU365" s="263" t="s">
        <v>82</v>
      </c>
      <c r="AV365" s="14" t="s">
        <v>8</v>
      </c>
      <c r="AW365" s="14" t="s">
        <v>36</v>
      </c>
      <c r="AX365" s="14" t="s">
        <v>74</v>
      </c>
      <c r="AY365" s="263" t="s">
        <v>125</v>
      </c>
    </row>
    <row r="366" s="13" customFormat="1">
      <c r="A366" s="13"/>
      <c r="B366" s="230"/>
      <c r="C366" s="231"/>
      <c r="D366" s="232" t="s">
        <v>135</v>
      </c>
      <c r="E366" s="233" t="s">
        <v>20</v>
      </c>
      <c r="F366" s="234" t="s">
        <v>523</v>
      </c>
      <c r="G366" s="231"/>
      <c r="H366" s="235">
        <v>4</v>
      </c>
      <c r="I366" s="236"/>
      <c r="J366" s="231"/>
      <c r="K366" s="231"/>
      <c r="L366" s="237"/>
      <c r="M366" s="238"/>
      <c r="N366" s="239"/>
      <c r="O366" s="239"/>
      <c r="P366" s="239"/>
      <c r="Q366" s="239"/>
      <c r="R366" s="239"/>
      <c r="S366" s="239"/>
      <c r="T366" s="24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1" t="s">
        <v>135</v>
      </c>
      <c r="AU366" s="241" t="s">
        <v>82</v>
      </c>
      <c r="AV366" s="13" t="s">
        <v>82</v>
      </c>
      <c r="AW366" s="13" t="s">
        <v>36</v>
      </c>
      <c r="AX366" s="13" t="s">
        <v>74</v>
      </c>
      <c r="AY366" s="241" t="s">
        <v>125</v>
      </c>
    </row>
    <row r="367" s="13" customFormat="1">
      <c r="A367" s="13"/>
      <c r="B367" s="230"/>
      <c r="C367" s="231"/>
      <c r="D367" s="232" t="s">
        <v>135</v>
      </c>
      <c r="E367" s="233" t="s">
        <v>20</v>
      </c>
      <c r="F367" s="234" t="s">
        <v>525</v>
      </c>
      <c r="G367" s="231"/>
      <c r="H367" s="235">
        <v>4</v>
      </c>
      <c r="I367" s="236"/>
      <c r="J367" s="231"/>
      <c r="K367" s="231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135</v>
      </c>
      <c r="AU367" s="241" t="s">
        <v>82</v>
      </c>
      <c r="AV367" s="13" t="s">
        <v>82</v>
      </c>
      <c r="AW367" s="13" t="s">
        <v>36</v>
      </c>
      <c r="AX367" s="13" t="s">
        <v>74</v>
      </c>
      <c r="AY367" s="241" t="s">
        <v>125</v>
      </c>
    </row>
    <row r="368" s="14" customFormat="1">
      <c r="A368" s="14"/>
      <c r="B368" s="254"/>
      <c r="C368" s="255"/>
      <c r="D368" s="232" t="s">
        <v>135</v>
      </c>
      <c r="E368" s="256" t="s">
        <v>20</v>
      </c>
      <c r="F368" s="257" t="s">
        <v>484</v>
      </c>
      <c r="G368" s="255"/>
      <c r="H368" s="256" t="s">
        <v>20</v>
      </c>
      <c r="I368" s="258"/>
      <c r="J368" s="255"/>
      <c r="K368" s="255"/>
      <c r="L368" s="259"/>
      <c r="M368" s="260"/>
      <c r="N368" s="261"/>
      <c r="O368" s="261"/>
      <c r="P368" s="261"/>
      <c r="Q368" s="261"/>
      <c r="R368" s="261"/>
      <c r="S368" s="261"/>
      <c r="T368" s="26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3" t="s">
        <v>135</v>
      </c>
      <c r="AU368" s="263" t="s">
        <v>82</v>
      </c>
      <c r="AV368" s="14" t="s">
        <v>8</v>
      </c>
      <c r="AW368" s="14" t="s">
        <v>36</v>
      </c>
      <c r="AX368" s="14" t="s">
        <v>74</v>
      </c>
      <c r="AY368" s="263" t="s">
        <v>125</v>
      </c>
    </row>
    <row r="369" s="13" customFormat="1">
      <c r="A369" s="13"/>
      <c r="B369" s="230"/>
      <c r="C369" s="231"/>
      <c r="D369" s="232" t="s">
        <v>135</v>
      </c>
      <c r="E369" s="233" t="s">
        <v>20</v>
      </c>
      <c r="F369" s="234" t="s">
        <v>523</v>
      </c>
      <c r="G369" s="231"/>
      <c r="H369" s="235">
        <v>4</v>
      </c>
      <c r="I369" s="236"/>
      <c r="J369" s="231"/>
      <c r="K369" s="231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135</v>
      </c>
      <c r="AU369" s="241" t="s">
        <v>82</v>
      </c>
      <c r="AV369" s="13" t="s">
        <v>82</v>
      </c>
      <c r="AW369" s="13" t="s">
        <v>36</v>
      </c>
      <c r="AX369" s="13" t="s">
        <v>74</v>
      </c>
      <c r="AY369" s="241" t="s">
        <v>125</v>
      </c>
    </row>
    <row r="370" s="13" customFormat="1">
      <c r="A370" s="13"/>
      <c r="B370" s="230"/>
      <c r="C370" s="231"/>
      <c r="D370" s="232" t="s">
        <v>135</v>
      </c>
      <c r="E370" s="233" t="s">
        <v>20</v>
      </c>
      <c r="F370" s="234" t="s">
        <v>525</v>
      </c>
      <c r="G370" s="231"/>
      <c r="H370" s="235">
        <v>4</v>
      </c>
      <c r="I370" s="236"/>
      <c r="J370" s="231"/>
      <c r="K370" s="231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135</v>
      </c>
      <c r="AU370" s="241" t="s">
        <v>82</v>
      </c>
      <c r="AV370" s="13" t="s">
        <v>82</v>
      </c>
      <c r="AW370" s="13" t="s">
        <v>36</v>
      </c>
      <c r="AX370" s="13" t="s">
        <v>74</v>
      </c>
      <c r="AY370" s="241" t="s">
        <v>125</v>
      </c>
    </row>
    <row r="371" s="13" customFormat="1">
      <c r="A371" s="13"/>
      <c r="B371" s="230"/>
      <c r="C371" s="231"/>
      <c r="D371" s="232" t="s">
        <v>135</v>
      </c>
      <c r="E371" s="233" t="s">
        <v>20</v>
      </c>
      <c r="F371" s="234" t="s">
        <v>534</v>
      </c>
      <c r="G371" s="231"/>
      <c r="H371" s="235">
        <v>14.5</v>
      </c>
      <c r="I371" s="236"/>
      <c r="J371" s="231"/>
      <c r="K371" s="231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135</v>
      </c>
      <c r="AU371" s="241" t="s">
        <v>82</v>
      </c>
      <c r="AV371" s="13" t="s">
        <v>82</v>
      </c>
      <c r="AW371" s="13" t="s">
        <v>36</v>
      </c>
      <c r="AX371" s="13" t="s">
        <v>74</v>
      </c>
      <c r="AY371" s="241" t="s">
        <v>125</v>
      </c>
    </row>
    <row r="372" s="14" customFormat="1">
      <c r="A372" s="14"/>
      <c r="B372" s="254"/>
      <c r="C372" s="255"/>
      <c r="D372" s="232" t="s">
        <v>135</v>
      </c>
      <c r="E372" s="256" t="s">
        <v>20</v>
      </c>
      <c r="F372" s="257" t="s">
        <v>485</v>
      </c>
      <c r="G372" s="255"/>
      <c r="H372" s="256" t="s">
        <v>20</v>
      </c>
      <c r="I372" s="258"/>
      <c r="J372" s="255"/>
      <c r="K372" s="255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135</v>
      </c>
      <c r="AU372" s="263" t="s">
        <v>82</v>
      </c>
      <c r="AV372" s="14" t="s">
        <v>8</v>
      </c>
      <c r="AW372" s="14" t="s">
        <v>36</v>
      </c>
      <c r="AX372" s="14" t="s">
        <v>74</v>
      </c>
      <c r="AY372" s="263" t="s">
        <v>125</v>
      </c>
    </row>
    <row r="373" s="13" customFormat="1">
      <c r="A373" s="13"/>
      <c r="B373" s="230"/>
      <c r="C373" s="231"/>
      <c r="D373" s="232" t="s">
        <v>135</v>
      </c>
      <c r="E373" s="233" t="s">
        <v>20</v>
      </c>
      <c r="F373" s="234" t="s">
        <v>523</v>
      </c>
      <c r="G373" s="231"/>
      <c r="H373" s="235">
        <v>4</v>
      </c>
      <c r="I373" s="236"/>
      <c r="J373" s="231"/>
      <c r="K373" s="231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135</v>
      </c>
      <c r="AU373" s="241" t="s">
        <v>82</v>
      </c>
      <c r="AV373" s="13" t="s">
        <v>82</v>
      </c>
      <c r="AW373" s="13" t="s">
        <v>36</v>
      </c>
      <c r="AX373" s="13" t="s">
        <v>74</v>
      </c>
      <c r="AY373" s="241" t="s">
        <v>125</v>
      </c>
    </row>
    <row r="374" s="13" customFormat="1">
      <c r="A374" s="13"/>
      <c r="B374" s="230"/>
      <c r="C374" s="231"/>
      <c r="D374" s="232" t="s">
        <v>135</v>
      </c>
      <c r="E374" s="233" t="s">
        <v>20</v>
      </c>
      <c r="F374" s="234" t="s">
        <v>525</v>
      </c>
      <c r="G374" s="231"/>
      <c r="H374" s="235">
        <v>4</v>
      </c>
      <c r="I374" s="236"/>
      <c r="J374" s="231"/>
      <c r="K374" s="231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135</v>
      </c>
      <c r="AU374" s="241" t="s">
        <v>82</v>
      </c>
      <c r="AV374" s="13" t="s">
        <v>82</v>
      </c>
      <c r="AW374" s="13" t="s">
        <v>36</v>
      </c>
      <c r="AX374" s="13" t="s">
        <v>74</v>
      </c>
      <c r="AY374" s="241" t="s">
        <v>125</v>
      </c>
    </row>
    <row r="375" s="14" customFormat="1">
      <c r="A375" s="14"/>
      <c r="B375" s="254"/>
      <c r="C375" s="255"/>
      <c r="D375" s="232" t="s">
        <v>135</v>
      </c>
      <c r="E375" s="256" t="s">
        <v>20</v>
      </c>
      <c r="F375" s="257" t="s">
        <v>486</v>
      </c>
      <c r="G375" s="255"/>
      <c r="H375" s="256" t="s">
        <v>20</v>
      </c>
      <c r="I375" s="258"/>
      <c r="J375" s="255"/>
      <c r="K375" s="255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135</v>
      </c>
      <c r="AU375" s="263" t="s">
        <v>82</v>
      </c>
      <c r="AV375" s="14" t="s">
        <v>8</v>
      </c>
      <c r="AW375" s="14" t="s">
        <v>36</v>
      </c>
      <c r="AX375" s="14" t="s">
        <v>74</v>
      </c>
      <c r="AY375" s="263" t="s">
        <v>125</v>
      </c>
    </row>
    <row r="376" s="13" customFormat="1">
      <c r="A376" s="13"/>
      <c r="B376" s="230"/>
      <c r="C376" s="231"/>
      <c r="D376" s="232" t="s">
        <v>135</v>
      </c>
      <c r="E376" s="233" t="s">
        <v>20</v>
      </c>
      <c r="F376" s="234" t="s">
        <v>535</v>
      </c>
      <c r="G376" s="231"/>
      <c r="H376" s="235">
        <v>11</v>
      </c>
      <c r="I376" s="236"/>
      <c r="J376" s="231"/>
      <c r="K376" s="231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135</v>
      </c>
      <c r="AU376" s="241" t="s">
        <v>82</v>
      </c>
      <c r="AV376" s="13" t="s">
        <v>82</v>
      </c>
      <c r="AW376" s="13" t="s">
        <v>36</v>
      </c>
      <c r="AX376" s="13" t="s">
        <v>74</v>
      </c>
      <c r="AY376" s="241" t="s">
        <v>125</v>
      </c>
    </row>
    <row r="377" s="13" customFormat="1">
      <c r="A377" s="13"/>
      <c r="B377" s="230"/>
      <c r="C377" s="231"/>
      <c r="D377" s="232" t="s">
        <v>135</v>
      </c>
      <c r="E377" s="233" t="s">
        <v>20</v>
      </c>
      <c r="F377" s="234" t="s">
        <v>536</v>
      </c>
      <c r="G377" s="231"/>
      <c r="H377" s="235">
        <v>11</v>
      </c>
      <c r="I377" s="236"/>
      <c r="J377" s="231"/>
      <c r="K377" s="231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135</v>
      </c>
      <c r="AU377" s="241" t="s">
        <v>82</v>
      </c>
      <c r="AV377" s="13" t="s">
        <v>82</v>
      </c>
      <c r="AW377" s="13" t="s">
        <v>36</v>
      </c>
      <c r="AX377" s="13" t="s">
        <v>74</v>
      </c>
      <c r="AY377" s="241" t="s">
        <v>125</v>
      </c>
    </row>
    <row r="378" s="14" customFormat="1">
      <c r="A378" s="14"/>
      <c r="B378" s="254"/>
      <c r="C378" s="255"/>
      <c r="D378" s="232" t="s">
        <v>135</v>
      </c>
      <c r="E378" s="256" t="s">
        <v>20</v>
      </c>
      <c r="F378" s="257" t="s">
        <v>487</v>
      </c>
      <c r="G378" s="255"/>
      <c r="H378" s="256" t="s">
        <v>20</v>
      </c>
      <c r="I378" s="258"/>
      <c r="J378" s="255"/>
      <c r="K378" s="255"/>
      <c r="L378" s="259"/>
      <c r="M378" s="260"/>
      <c r="N378" s="261"/>
      <c r="O378" s="261"/>
      <c r="P378" s="261"/>
      <c r="Q378" s="261"/>
      <c r="R378" s="261"/>
      <c r="S378" s="261"/>
      <c r="T378" s="26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3" t="s">
        <v>135</v>
      </c>
      <c r="AU378" s="263" t="s">
        <v>82</v>
      </c>
      <c r="AV378" s="14" t="s">
        <v>8</v>
      </c>
      <c r="AW378" s="14" t="s">
        <v>36</v>
      </c>
      <c r="AX378" s="14" t="s">
        <v>74</v>
      </c>
      <c r="AY378" s="263" t="s">
        <v>125</v>
      </c>
    </row>
    <row r="379" s="13" customFormat="1">
      <c r="A379" s="13"/>
      <c r="B379" s="230"/>
      <c r="C379" s="231"/>
      <c r="D379" s="232" t="s">
        <v>135</v>
      </c>
      <c r="E379" s="233" t="s">
        <v>20</v>
      </c>
      <c r="F379" s="234" t="s">
        <v>537</v>
      </c>
      <c r="G379" s="231"/>
      <c r="H379" s="235">
        <v>17.5</v>
      </c>
      <c r="I379" s="236"/>
      <c r="J379" s="231"/>
      <c r="K379" s="231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135</v>
      </c>
      <c r="AU379" s="241" t="s">
        <v>82</v>
      </c>
      <c r="AV379" s="13" t="s">
        <v>82</v>
      </c>
      <c r="AW379" s="13" t="s">
        <v>36</v>
      </c>
      <c r="AX379" s="13" t="s">
        <v>74</v>
      </c>
      <c r="AY379" s="241" t="s">
        <v>125</v>
      </c>
    </row>
    <row r="380" s="13" customFormat="1">
      <c r="A380" s="13"/>
      <c r="B380" s="230"/>
      <c r="C380" s="231"/>
      <c r="D380" s="232" t="s">
        <v>135</v>
      </c>
      <c r="E380" s="233" t="s">
        <v>20</v>
      </c>
      <c r="F380" s="234" t="s">
        <v>538</v>
      </c>
      <c r="G380" s="231"/>
      <c r="H380" s="235">
        <v>17.5</v>
      </c>
      <c r="I380" s="236"/>
      <c r="J380" s="231"/>
      <c r="K380" s="231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135</v>
      </c>
      <c r="AU380" s="241" t="s">
        <v>82</v>
      </c>
      <c r="AV380" s="13" t="s">
        <v>82</v>
      </c>
      <c r="AW380" s="13" t="s">
        <v>36</v>
      </c>
      <c r="AX380" s="13" t="s">
        <v>74</v>
      </c>
      <c r="AY380" s="241" t="s">
        <v>125</v>
      </c>
    </row>
    <row r="381" s="14" customFormat="1">
      <c r="A381" s="14"/>
      <c r="B381" s="254"/>
      <c r="C381" s="255"/>
      <c r="D381" s="232" t="s">
        <v>135</v>
      </c>
      <c r="E381" s="256" t="s">
        <v>20</v>
      </c>
      <c r="F381" s="257" t="s">
        <v>489</v>
      </c>
      <c r="G381" s="255"/>
      <c r="H381" s="256" t="s">
        <v>20</v>
      </c>
      <c r="I381" s="258"/>
      <c r="J381" s="255"/>
      <c r="K381" s="255"/>
      <c r="L381" s="259"/>
      <c r="M381" s="260"/>
      <c r="N381" s="261"/>
      <c r="O381" s="261"/>
      <c r="P381" s="261"/>
      <c r="Q381" s="261"/>
      <c r="R381" s="261"/>
      <c r="S381" s="261"/>
      <c r="T381" s="26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3" t="s">
        <v>135</v>
      </c>
      <c r="AU381" s="263" t="s">
        <v>82</v>
      </c>
      <c r="AV381" s="14" t="s">
        <v>8</v>
      </c>
      <c r="AW381" s="14" t="s">
        <v>36</v>
      </c>
      <c r="AX381" s="14" t="s">
        <v>74</v>
      </c>
      <c r="AY381" s="263" t="s">
        <v>125</v>
      </c>
    </row>
    <row r="382" s="13" customFormat="1">
      <c r="A382" s="13"/>
      <c r="B382" s="230"/>
      <c r="C382" s="231"/>
      <c r="D382" s="232" t="s">
        <v>135</v>
      </c>
      <c r="E382" s="233" t="s">
        <v>20</v>
      </c>
      <c r="F382" s="234" t="s">
        <v>539</v>
      </c>
      <c r="G382" s="231"/>
      <c r="H382" s="235">
        <v>11.5</v>
      </c>
      <c r="I382" s="236"/>
      <c r="J382" s="231"/>
      <c r="K382" s="231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135</v>
      </c>
      <c r="AU382" s="241" t="s">
        <v>82</v>
      </c>
      <c r="AV382" s="13" t="s">
        <v>82</v>
      </c>
      <c r="AW382" s="13" t="s">
        <v>36</v>
      </c>
      <c r="AX382" s="13" t="s">
        <v>74</v>
      </c>
      <c r="AY382" s="241" t="s">
        <v>125</v>
      </c>
    </row>
    <row r="383" s="13" customFormat="1">
      <c r="A383" s="13"/>
      <c r="B383" s="230"/>
      <c r="C383" s="231"/>
      <c r="D383" s="232" t="s">
        <v>135</v>
      </c>
      <c r="E383" s="233" t="s">
        <v>20</v>
      </c>
      <c r="F383" s="234" t="s">
        <v>540</v>
      </c>
      <c r="G383" s="231"/>
      <c r="H383" s="235">
        <v>11.5</v>
      </c>
      <c r="I383" s="236"/>
      <c r="J383" s="231"/>
      <c r="K383" s="231"/>
      <c r="L383" s="237"/>
      <c r="M383" s="238"/>
      <c r="N383" s="239"/>
      <c r="O383" s="239"/>
      <c r="P383" s="239"/>
      <c r="Q383" s="239"/>
      <c r="R383" s="239"/>
      <c r="S383" s="239"/>
      <c r="T383" s="24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1" t="s">
        <v>135</v>
      </c>
      <c r="AU383" s="241" t="s">
        <v>82</v>
      </c>
      <c r="AV383" s="13" t="s">
        <v>82</v>
      </c>
      <c r="AW383" s="13" t="s">
        <v>36</v>
      </c>
      <c r="AX383" s="13" t="s">
        <v>74</v>
      </c>
      <c r="AY383" s="241" t="s">
        <v>125</v>
      </c>
    </row>
    <row r="384" s="15" customFormat="1">
      <c r="A384" s="15"/>
      <c r="B384" s="264"/>
      <c r="C384" s="265"/>
      <c r="D384" s="232" t="s">
        <v>135</v>
      </c>
      <c r="E384" s="266" t="s">
        <v>419</v>
      </c>
      <c r="F384" s="267" t="s">
        <v>262</v>
      </c>
      <c r="G384" s="265"/>
      <c r="H384" s="268">
        <v>577.5</v>
      </c>
      <c r="I384" s="269"/>
      <c r="J384" s="265"/>
      <c r="K384" s="265"/>
      <c r="L384" s="270"/>
      <c r="M384" s="271"/>
      <c r="N384" s="272"/>
      <c r="O384" s="272"/>
      <c r="P384" s="272"/>
      <c r="Q384" s="272"/>
      <c r="R384" s="272"/>
      <c r="S384" s="272"/>
      <c r="T384" s="27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4" t="s">
        <v>135</v>
      </c>
      <c r="AU384" s="274" t="s">
        <v>82</v>
      </c>
      <c r="AV384" s="15" t="s">
        <v>131</v>
      </c>
      <c r="AW384" s="15" t="s">
        <v>36</v>
      </c>
      <c r="AX384" s="15" t="s">
        <v>8</v>
      </c>
      <c r="AY384" s="274" t="s">
        <v>125</v>
      </c>
    </row>
    <row r="385" s="2" customFormat="1" ht="33" customHeight="1">
      <c r="A385" s="40"/>
      <c r="B385" s="41"/>
      <c r="C385" s="212" t="s">
        <v>131</v>
      </c>
      <c r="D385" s="212" t="s">
        <v>126</v>
      </c>
      <c r="E385" s="213" t="s">
        <v>541</v>
      </c>
      <c r="F385" s="214" t="s">
        <v>542</v>
      </c>
      <c r="G385" s="215" t="s">
        <v>129</v>
      </c>
      <c r="H385" s="216">
        <v>1440</v>
      </c>
      <c r="I385" s="217"/>
      <c r="J385" s="218">
        <f>ROUND(I385*H385,0)</f>
        <v>0</v>
      </c>
      <c r="K385" s="214" t="s">
        <v>130</v>
      </c>
      <c r="L385" s="46"/>
      <c r="M385" s="219" t="s">
        <v>20</v>
      </c>
      <c r="N385" s="220" t="s">
        <v>45</v>
      </c>
      <c r="O385" s="86"/>
      <c r="P385" s="221">
        <f>O385*H385</f>
        <v>0</v>
      </c>
      <c r="Q385" s="221">
        <v>0.0026249440000000001</v>
      </c>
      <c r="R385" s="221">
        <f>Q385*H385</f>
        <v>3.7799193600000001</v>
      </c>
      <c r="S385" s="221">
        <v>0</v>
      </c>
      <c r="T385" s="222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3" t="s">
        <v>219</v>
      </c>
      <c r="AT385" s="223" t="s">
        <v>126</v>
      </c>
      <c r="AU385" s="223" t="s">
        <v>82</v>
      </c>
      <c r="AY385" s="19" t="s">
        <v>125</v>
      </c>
      <c r="BE385" s="224">
        <f>IF(N385="základní",J385,0)</f>
        <v>0</v>
      </c>
      <c r="BF385" s="224">
        <f>IF(N385="snížená",J385,0)</f>
        <v>0</v>
      </c>
      <c r="BG385" s="224">
        <f>IF(N385="zákl. přenesená",J385,0)</f>
        <v>0</v>
      </c>
      <c r="BH385" s="224">
        <f>IF(N385="sníž. přenesená",J385,0)</f>
        <v>0</v>
      </c>
      <c r="BI385" s="224">
        <f>IF(N385="nulová",J385,0)</f>
        <v>0</v>
      </c>
      <c r="BJ385" s="19" t="s">
        <v>8</v>
      </c>
      <c r="BK385" s="224">
        <f>ROUND(I385*H385,0)</f>
        <v>0</v>
      </c>
      <c r="BL385" s="19" t="s">
        <v>219</v>
      </c>
      <c r="BM385" s="223" t="s">
        <v>543</v>
      </c>
    </row>
    <row r="386" s="2" customFormat="1">
      <c r="A386" s="40"/>
      <c r="B386" s="41"/>
      <c r="C386" s="42"/>
      <c r="D386" s="225" t="s">
        <v>133</v>
      </c>
      <c r="E386" s="42"/>
      <c r="F386" s="226" t="s">
        <v>544</v>
      </c>
      <c r="G386" s="42"/>
      <c r="H386" s="42"/>
      <c r="I386" s="227"/>
      <c r="J386" s="42"/>
      <c r="K386" s="42"/>
      <c r="L386" s="46"/>
      <c r="M386" s="228"/>
      <c r="N386" s="229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133</v>
      </c>
      <c r="AU386" s="19" t="s">
        <v>82</v>
      </c>
    </row>
    <row r="387" s="14" customFormat="1">
      <c r="A387" s="14"/>
      <c r="B387" s="254"/>
      <c r="C387" s="255"/>
      <c r="D387" s="232" t="s">
        <v>135</v>
      </c>
      <c r="E387" s="256" t="s">
        <v>20</v>
      </c>
      <c r="F387" s="257" t="s">
        <v>440</v>
      </c>
      <c r="G387" s="255"/>
      <c r="H387" s="256" t="s">
        <v>20</v>
      </c>
      <c r="I387" s="258"/>
      <c r="J387" s="255"/>
      <c r="K387" s="255"/>
      <c r="L387" s="259"/>
      <c r="M387" s="260"/>
      <c r="N387" s="261"/>
      <c r="O387" s="261"/>
      <c r="P387" s="261"/>
      <c r="Q387" s="261"/>
      <c r="R387" s="261"/>
      <c r="S387" s="261"/>
      <c r="T387" s="26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3" t="s">
        <v>135</v>
      </c>
      <c r="AU387" s="263" t="s">
        <v>82</v>
      </c>
      <c r="AV387" s="14" t="s">
        <v>8</v>
      </c>
      <c r="AW387" s="14" t="s">
        <v>36</v>
      </c>
      <c r="AX387" s="14" t="s">
        <v>74</v>
      </c>
      <c r="AY387" s="263" t="s">
        <v>125</v>
      </c>
    </row>
    <row r="388" s="13" customFormat="1">
      <c r="A388" s="13"/>
      <c r="B388" s="230"/>
      <c r="C388" s="231"/>
      <c r="D388" s="232" t="s">
        <v>135</v>
      </c>
      <c r="E388" s="233" t="s">
        <v>20</v>
      </c>
      <c r="F388" s="234" t="s">
        <v>545</v>
      </c>
      <c r="G388" s="231"/>
      <c r="H388" s="235">
        <v>20.5</v>
      </c>
      <c r="I388" s="236"/>
      <c r="J388" s="231"/>
      <c r="K388" s="231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135</v>
      </c>
      <c r="AU388" s="241" t="s">
        <v>82</v>
      </c>
      <c r="AV388" s="13" t="s">
        <v>82</v>
      </c>
      <c r="AW388" s="13" t="s">
        <v>36</v>
      </c>
      <c r="AX388" s="13" t="s">
        <v>74</v>
      </c>
      <c r="AY388" s="241" t="s">
        <v>125</v>
      </c>
    </row>
    <row r="389" s="13" customFormat="1">
      <c r="A389" s="13"/>
      <c r="B389" s="230"/>
      <c r="C389" s="231"/>
      <c r="D389" s="232" t="s">
        <v>135</v>
      </c>
      <c r="E389" s="233" t="s">
        <v>20</v>
      </c>
      <c r="F389" s="234" t="s">
        <v>546</v>
      </c>
      <c r="G389" s="231"/>
      <c r="H389" s="235">
        <v>20.5</v>
      </c>
      <c r="I389" s="236"/>
      <c r="J389" s="231"/>
      <c r="K389" s="231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135</v>
      </c>
      <c r="AU389" s="241" t="s">
        <v>82</v>
      </c>
      <c r="AV389" s="13" t="s">
        <v>82</v>
      </c>
      <c r="AW389" s="13" t="s">
        <v>36</v>
      </c>
      <c r="AX389" s="13" t="s">
        <v>74</v>
      </c>
      <c r="AY389" s="241" t="s">
        <v>125</v>
      </c>
    </row>
    <row r="390" s="14" customFormat="1">
      <c r="A390" s="14"/>
      <c r="B390" s="254"/>
      <c r="C390" s="255"/>
      <c r="D390" s="232" t="s">
        <v>135</v>
      </c>
      <c r="E390" s="256" t="s">
        <v>20</v>
      </c>
      <c r="F390" s="257" t="s">
        <v>442</v>
      </c>
      <c r="G390" s="255"/>
      <c r="H390" s="256" t="s">
        <v>20</v>
      </c>
      <c r="I390" s="258"/>
      <c r="J390" s="255"/>
      <c r="K390" s="255"/>
      <c r="L390" s="259"/>
      <c r="M390" s="260"/>
      <c r="N390" s="261"/>
      <c r="O390" s="261"/>
      <c r="P390" s="261"/>
      <c r="Q390" s="261"/>
      <c r="R390" s="261"/>
      <c r="S390" s="261"/>
      <c r="T390" s="26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3" t="s">
        <v>135</v>
      </c>
      <c r="AU390" s="263" t="s">
        <v>82</v>
      </c>
      <c r="AV390" s="14" t="s">
        <v>8</v>
      </c>
      <c r="AW390" s="14" t="s">
        <v>36</v>
      </c>
      <c r="AX390" s="14" t="s">
        <v>74</v>
      </c>
      <c r="AY390" s="263" t="s">
        <v>125</v>
      </c>
    </row>
    <row r="391" s="13" customFormat="1">
      <c r="A391" s="13"/>
      <c r="B391" s="230"/>
      <c r="C391" s="231"/>
      <c r="D391" s="232" t="s">
        <v>135</v>
      </c>
      <c r="E391" s="233" t="s">
        <v>20</v>
      </c>
      <c r="F391" s="234" t="s">
        <v>547</v>
      </c>
      <c r="G391" s="231"/>
      <c r="H391" s="235">
        <v>19.5</v>
      </c>
      <c r="I391" s="236"/>
      <c r="J391" s="231"/>
      <c r="K391" s="231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135</v>
      </c>
      <c r="AU391" s="241" t="s">
        <v>82</v>
      </c>
      <c r="AV391" s="13" t="s">
        <v>82</v>
      </c>
      <c r="AW391" s="13" t="s">
        <v>36</v>
      </c>
      <c r="AX391" s="13" t="s">
        <v>74</v>
      </c>
      <c r="AY391" s="241" t="s">
        <v>125</v>
      </c>
    </row>
    <row r="392" s="13" customFormat="1">
      <c r="A392" s="13"/>
      <c r="B392" s="230"/>
      <c r="C392" s="231"/>
      <c r="D392" s="232" t="s">
        <v>135</v>
      </c>
      <c r="E392" s="233" t="s">
        <v>20</v>
      </c>
      <c r="F392" s="234" t="s">
        <v>548</v>
      </c>
      <c r="G392" s="231"/>
      <c r="H392" s="235">
        <v>19.5</v>
      </c>
      <c r="I392" s="236"/>
      <c r="J392" s="231"/>
      <c r="K392" s="231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135</v>
      </c>
      <c r="AU392" s="241" t="s">
        <v>82</v>
      </c>
      <c r="AV392" s="13" t="s">
        <v>82</v>
      </c>
      <c r="AW392" s="13" t="s">
        <v>36</v>
      </c>
      <c r="AX392" s="13" t="s">
        <v>74</v>
      </c>
      <c r="AY392" s="241" t="s">
        <v>125</v>
      </c>
    </row>
    <row r="393" s="14" customFormat="1">
      <c r="A393" s="14"/>
      <c r="B393" s="254"/>
      <c r="C393" s="255"/>
      <c r="D393" s="232" t="s">
        <v>135</v>
      </c>
      <c r="E393" s="256" t="s">
        <v>20</v>
      </c>
      <c r="F393" s="257" t="s">
        <v>443</v>
      </c>
      <c r="G393" s="255"/>
      <c r="H393" s="256" t="s">
        <v>20</v>
      </c>
      <c r="I393" s="258"/>
      <c r="J393" s="255"/>
      <c r="K393" s="255"/>
      <c r="L393" s="259"/>
      <c r="M393" s="260"/>
      <c r="N393" s="261"/>
      <c r="O393" s="261"/>
      <c r="P393" s="261"/>
      <c r="Q393" s="261"/>
      <c r="R393" s="261"/>
      <c r="S393" s="261"/>
      <c r="T393" s="26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3" t="s">
        <v>135</v>
      </c>
      <c r="AU393" s="263" t="s">
        <v>82</v>
      </c>
      <c r="AV393" s="14" t="s">
        <v>8</v>
      </c>
      <c r="AW393" s="14" t="s">
        <v>36</v>
      </c>
      <c r="AX393" s="14" t="s">
        <v>74</v>
      </c>
      <c r="AY393" s="263" t="s">
        <v>125</v>
      </c>
    </row>
    <row r="394" s="13" customFormat="1">
      <c r="A394" s="13"/>
      <c r="B394" s="230"/>
      <c r="C394" s="231"/>
      <c r="D394" s="232" t="s">
        <v>135</v>
      </c>
      <c r="E394" s="233" t="s">
        <v>20</v>
      </c>
      <c r="F394" s="234" t="s">
        <v>549</v>
      </c>
      <c r="G394" s="231"/>
      <c r="H394" s="235">
        <v>23.5</v>
      </c>
      <c r="I394" s="236"/>
      <c r="J394" s="231"/>
      <c r="K394" s="231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135</v>
      </c>
      <c r="AU394" s="241" t="s">
        <v>82</v>
      </c>
      <c r="AV394" s="13" t="s">
        <v>82</v>
      </c>
      <c r="AW394" s="13" t="s">
        <v>36</v>
      </c>
      <c r="AX394" s="13" t="s">
        <v>74</v>
      </c>
      <c r="AY394" s="241" t="s">
        <v>125</v>
      </c>
    </row>
    <row r="395" s="13" customFormat="1">
      <c r="A395" s="13"/>
      <c r="B395" s="230"/>
      <c r="C395" s="231"/>
      <c r="D395" s="232" t="s">
        <v>135</v>
      </c>
      <c r="E395" s="233" t="s">
        <v>20</v>
      </c>
      <c r="F395" s="234" t="s">
        <v>550</v>
      </c>
      <c r="G395" s="231"/>
      <c r="H395" s="235">
        <v>23.5</v>
      </c>
      <c r="I395" s="236"/>
      <c r="J395" s="231"/>
      <c r="K395" s="231"/>
      <c r="L395" s="237"/>
      <c r="M395" s="238"/>
      <c r="N395" s="239"/>
      <c r="O395" s="239"/>
      <c r="P395" s="239"/>
      <c r="Q395" s="239"/>
      <c r="R395" s="239"/>
      <c r="S395" s="239"/>
      <c r="T395" s="24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1" t="s">
        <v>135</v>
      </c>
      <c r="AU395" s="241" t="s">
        <v>82</v>
      </c>
      <c r="AV395" s="13" t="s">
        <v>82</v>
      </c>
      <c r="AW395" s="13" t="s">
        <v>36</v>
      </c>
      <c r="AX395" s="13" t="s">
        <v>74</v>
      </c>
      <c r="AY395" s="241" t="s">
        <v>125</v>
      </c>
    </row>
    <row r="396" s="14" customFormat="1">
      <c r="A396" s="14"/>
      <c r="B396" s="254"/>
      <c r="C396" s="255"/>
      <c r="D396" s="232" t="s">
        <v>135</v>
      </c>
      <c r="E396" s="256" t="s">
        <v>20</v>
      </c>
      <c r="F396" s="257" t="s">
        <v>445</v>
      </c>
      <c r="G396" s="255"/>
      <c r="H396" s="256" t="s">
        <v>20</v>
      </c>
      <c r="I396" s="258"/>
      <c r="J396" s="255"/>
      <c r="K396" s="255"/>
      <c r="L396" s="259"/>
      <c r="M396" s="260"/>
      <c r="N396" s="261"/>
      <c r="O396" s="261"/>
      <c r="P396" s="261"/>
      <c r="Q396" s="261"/>
      <c r="R396" s="261"/>
      <c r="S396" s="261"/>
      <c r="T396" s="26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3" t="s">
        <v>135</v>
      </c>
      <c r="AU396" s="263" t="s">
        <v>82</v>
      </c>
      <c r="AV396" s="14" t="s">
        <v>8</v>
      </c>
      <c r="AW396" s="14" t="s">
        <v>36</v>
      </c>
      <c r="AX396" s="14" t="s">
        <v>74</v>
      </c>
      <c r="AY396" s="263" t="s">
        <v>125</v>
      </c>
    </row>
    <row r="397" s="13" customFormat="1">
      <c r="A397" s="13"/>
      <c r="B397" s="230"/>
      <c r="C397" s="231"/>
      <c r="D397" s="232" t="s">
        <v>135</v>
      </c>
      <c r="E397" s="233" t="s">
        <v>20</v>
      </c>
      <c r="F397" s="234" t="s">
        <v>545</v>
      </c>
      <c r="G397" s="231"/>
      <c r="H397" s="235">
        <v>20.5</v>
      </c>
      <c r="I397" s="236"/>
      <c r="J397" s="231"/>
      <c r="K397" s="231"/>
      <c r="L397" s="237"/>
      <c r="M397" s="238"/>
      <c r="N397" s="239"/>
      <c r="O397" s="239"/>
      <c r="P397" s="239"/>
      <c r="Q397" s="239"/>
      <c r="R397" s="239"/>
      <c r="S397" s="239"/>
      <c r="T397" s="24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135</v>
      </c>
      <c r="AU397" s="241" t="s">
        <v>82</v>
      </c>
      <c r="AV397" s="13" t="s">
        <v>82</v>
      </c>
      <c r="AW397" s="13" t="s">
        <v>36</v>
      </c>
      <c r="AX397" s="13" t="s">
        <v>74</v>
      </c>
      <c r="AY397" s="241" t="s">
        <v>125</v>
      </c>
    </row>
    <row r="398" s="13" customFormat="1">
      <c r="A398" s="13"/>
      <c r="B398" s="230"/>
      <c r="C398" s="231"/>
      <c r="D398" s="232" t="s">
        <v>135</v>
      </c>
      <c r="E398" s="233" t="s">
        <v>20</v>
      </c>
      <c r="F398" s="234" t="s">
        <v>546</v>
      </c>
      <c r="G398" s="231"/>
      <c r="H398" s="235">
        <v>20.5</v>
      </c>
      <c r="I398" s="236"/>
      <c r="J398" s="231"/>
      <c r="K398" s="231"/>
      <c r="L398" s="237"/>
      <c r="M398" s="238"/>
      <c r="N398" s="239"/>
      <c r="O398" s="239"/>
      <c r="P398" s="239"/>
      <c r="Q398" s="239"/>
      <c r="R398" s="239"/>
      <c r="S398" s="239"/>
      <c r="T398" s="24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1" t="s">
        <v>135</v>
      </c>
      <c r="AU398" s="241" t="s">
        <v>82</v>
      </c>
      <c r="AV398" s="13" t="s">
        <v>82</v>
      </c>
      <c r="AW398" s="13" t="s">
        <v>36</v>
      </c>
      <c r="AX398" s="13" t="s">
        <v>74</v>
      </c>
      <c r="AY398" s="241" t="s">
        <v>125</v>
      </c>
    </row>
    <row r="399" s="14" customFormat="1">
      <c r="A399" s="14"/>
      <c r="B399" s="254"/>
      <c r="C399" s="255"/>
      <c r="D399" s="232" t="s">
        <v>135</v>
      </c>
      <c r="E399" s="256" t="s">
        <v>20</v>
      </c>
      <c r="F399" s="257" t="s">
        <v>447</v>
      </c>
      <c r="G399" s="255"/>
      <c r="H399" s="256" t="s">
        <v>20</v>
      </c>
      <c r="I399" s="258"/>
      <c r="J399" s="255"/>
      <c r="K399" s="255"/>
      <c r="L399" s="259"/>
      <c r="M399" s="260"/>
      <c r="N399" s="261"/>
      <c r="O399" s="261"/>
      <c r="P399" s="261"/>
      <c r="Q399" s="261"/>
      <c r="R399" s="261"/>
      <c r="S399" s="261"/>
      <c r="T399" s="26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3" t="s">
        <v>135</v>
      </c>
      <c r="AU399" s="263" t="s">
        <v>82</v>
      </c>
      <c r="AV399" s="14" t="s">
        <v>8</v>
      </c>
      <c r="AW399" s="14" t="s">
        <v>36</v>
      </c>
      <c r="AX399" s="14" t="s">
        <v>74</v>
      </c>
      <c r="AY399" s="263" t="s">
        <v>125</v>
      </c>
    </row>
    <row r="400" s="13" customFormat="1">
      <c r="A400" s="13"/>
      <c r="B400" s="230"/>
      <c r="C400" s="231"/>
      <c r="D400" s="232" t="s">
        <v>135</v>
      </c>
      <c r="E400" s="233" t="s">
        <v>20</v>
      </c>
      <c r="F400" s="234" t="s">
        <v>551</v>
      </c>
      <c r="G400" s="231"/>
      <c r="H400" s="235">
        <v>24.5</v>
      </c>
      <c r="I400" s="236"/>
      <c r="J400" s="231"/>
      <c r="K400" s="231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135</v>
      </c>
      <c r="AU400" s="241" t="s">
        <v>82</v>
      </c>
      <c r="AV400" s="13" t="s">
        <v>82</v>
      </c>
      <c r="AW400" s="13" t="s">
        <v>36</v>
      </c>
      <c r="AX400" s="13" t="s">
        <v>74</v>
      </c>
      <c r="AY400" s="241" t="s">
        <v>125</v>
      </c>
    </row>
    <row r="401" s="13" customFormat="1">
      <c r="A401" s="13"/>
      <c r="B401" s="230"/>
      <c r="C401" s="231"/>
      <c r="D401" s="232" t="s">
        <v>135</v>
      </c>
      <c r="E401" s="233" t="s">
        <v>20</v>
      </c>
      <c r="F401" s="234" t="s">
        <v>552</v>
      </c>
      <c r="G401" s="231"/>
      <c r="H401" s="235">
        <v>24.5</v>
      </c>
      <c r="I401" s="236"/>
      <c r="J401" s="231"/>
      <c r="K401" s="231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135</v>
      </c>
      <c r="AU401" s="241" t="s">
        <v>82</v>
      </c>
      <c r="AV401" s="13" t="s">
        <v>82</v>
      </c>
      <c r="AW401" s="13" t="s">
        <v>36</v>
      </c>
      <c r="AX401" s="13" t="s">
        <v>74</v>
      </c>
      <c r="AY401" s="241" t="s">
        <v>125</v>
      </c>
    </row>
    <row r="402" s="14" customFormat="1">
      <c r="A402" s="14"/>
      <c r="B402" s="254"/>
      <c r="C402" s="255"/>
      <c r="D402" s="232" t="s">
        <v>135</v>
      </c>
      <c r="E402" s="256" t="s">
        <v>20</v>
      </c>
      <c r="F402" s="257" t="s">
        <v>448</v>
      </c>
      <c r="G402" s="255"/>
      <c r="H402" s="256" t="s">
        <v>20</v>
      </c>
      <c r="I402" s="258"/>
      <c r="J402" s="255"/>
      <c r="K402" s="255"/>
      <c r="L402" s="259"/>
      <c r="M402" s="260"/>
      <c r="N402" s="261"/>
      <c r="O402" s="261"/>
      <c r="P402" s="261"/>
      <c r="Q402" s="261"/>
      <c r="R402" s="261"/>
      <c r="S402" s="261"/>
      <c r="T402" s="26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3" t="s">
        <v>135</v>
      </c>
      <c r="AU402" s="263" t="s">
        <v>82</v>
      </c>
      <c r="AV402" s="14" t="s">
        <v>8</v>
      </c>
      <c r="AW402" s="14" t="s">
        <v>36</v>
      </c>
      <c r="AX402" s="14" t="s">
        <v>74</v>
      </c>
      <c r="AY402" s="263" t="s">
        <v>125</v>
      </c>
    </row>
    <row r="403" s="13" customFormat="1">
      <c r="A403" s="13"/>
      <c r="B403" s="230"/>
      <c r="C403" s="231"/>
      <c r="D403" s="232" t="s">
        <v>135</v>
      </c>
      <c r="E403" s="233" t="s">
        <v>20</v>
      </c>
      <c r="F403" s="234" t="s">
        <v>545</v>
      </c>
      <c r="G403" s="231"/>
      <c r="H403" s="235">
        <v>20.5</v>
      </c>
      <c r="I403" s="236"/>
      <c r="J403" s="231"/>
      <c r="K403" s="231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135</v>
      </c>
      <c r="AU403" s="241" t="s">
        <v>82</v>
      </c>
      <c r="AV403" s="13" t="s">
        <v>82</v>
      </c>
      <c r="AW403" s="13" t="s">
        <v>36</v>
      </c>
      <c r="AX403" s="13" t="s">
        <v>74</v>
      </c>
      <c r="AY403" s="241" t="s">
        <v>125</v>
      </c>
    </row>
    <row r="404" s="13" customFormat="1">
      <c r="A404" s="13"/>
      <c r="B404" s="230"/>
      <c r="C404" s="231"/>
      <c r="D404" s="232" t="s">
        <v>135</v>
      </c>
      <c r="E404" s="233" t="s">
        <v>20</v>
      </c>
      <c r="F404" s="234" t="s">
        <v>546</v>
      </c>
      <c r="G404" s="231"/>
      <c r="H404" s="235">
        <v>20.5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135</v>
      </c>
      <c r="AU404" s="241" t="s">
        <v>82</v>
      </c>
      <c r="AV404" s="13" t="s">
        <v>82</v>
      </c>
      <c r="AW404" s="13" t="s">
        <v>36</v>
      </c>
      <c r="AX404" s="13" t="s">
        <v>74</v>
      </c>
      <c r="AY404" s="241" t="s">
        <v>125</v>
      </c>
    </row>
    <row r="405" s="14" customFormat="1">
      <c r="A405" s="14"/>
      <c r="B405" s="254"/>
      <c r="C405" s="255"/>
      <c r="D405" s="232" t="s">
        <v>135</v>
      </c>
      <c r="E405" s="256" t="s">
        <v>20</v>
      </c>
      <c r="F405" s="257" t="s">
        <v>449</v>
      </c>
      <c r="G405" s="255"/>
      <c r="H405" s="256" t="s">
        <v>20</v>
      </c>
      <c r="I405" s="258"/>
      <c r="J405" s="255"/>
      <c r="K405" s="255"/>
      <c r="L405" s="259"/>
      <c r="M405" s="260"/>
      <c r="N405" s="261"/>
      <c r="O405" s="261"/>
      <c r="P405" s="261"/>
      <c r="Q405" s="261"/>
      <c r="R405" s="261"/>
      <c r="S405" s="261"/>
      <c r="T405" s="26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3" t="s">
        <v>135</v>
      </c>
      <c r="AU405" s="263" t="s">
        <v>82</v>
      </c>
      <c r="AV405" s="14" t="s">
        <v>8</v>
      </c>
      <c r="AW405" s="14" t="s">
        <v>36</v>
      </c>
      <c r="AX405" s="14" t="s">
        <v>74</v>
      </c>
      <c r="AY405" s="263" t="s">
        <v>125</v>
      </c>
    </row>
    <row r="406" s="13" customFormat="1">
      <c r="A406" s="13"/>
      <c r="B406" s="230"/>
      <c r="C406" s="231"/>
      <c r="D406" s="232" t="s">
        <v>135</v>
      </c>
      <c r="E406" s="233" t="s">
        <v>20</v>
      </c>
      <c r="F406" s="234" t="s">
        <v>547</v>
      </c>
      <c r="G406" s="231"/>
      <c r="H406" s="235">
        <v>19.5</v>
      </c>
      <c r="I406" s="236"/>
      <c r="J406" s="231"/>
      <c r="K406" s="231"/>
      <c r="L406" s="237"/>
      <c r="M406" s="238"/>
      <c r="N406" s="239"/>
      <c r="O406" s="239"/>
      <c r="P406" s="239"/>
      <c r="Q406" s="239"/>
      <c r="R406" s="239"/>
      <c r="S406" s="239"/>
      <c r="T406" s="24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1" t="s">
        <v>135</v>
      </c>
      <c r="AU406" s="241" t="s">
        <v>82</v>
      </c>
      <c r="AV406" s="13" t="s">
        <v>82</v>
      </c>
      <c r="AW406" s="13" t="s">
        <v>36</v>
      </c>
      <c r="AX406" s="13" t="s">
        <v>74</v>
      </c>
      <c r="AY406" s="241" t="s">
        <v>125</v>
      </c>
    </row>
    <row r="407" s="13" customFormat="1">
      <c r="A407" s="13"/>
      <c r="B407" s="230"/>
      <c r="C407" s="231"/>
      <c r="D407" s="232" t="s">
        <v>135</v>
      </c>
      <c r="E407" s="233" t="s">
        <v>20</v>
      </c>
      <c r="F407" s="234" t="s">
        <v>548</v>
      </c>
      <c r="G407" s="231"/>
      <c r="H407" s="235">
        <v>19.5</v>
      </c>
      <c r="I407" s="236"/>
      <c r="J407" s="231"/>
      <c r="K407" s="231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135</v>
      </c>
      <c r="AU407" s="241" t="s">
        <v>82</v>
      </c>
      <c r="AV407" s="13" t="s">
        <v>82</v>
      </c>
      <c r="AW407" s="13" t="s">
        <v>36</v>
      </c>
      <c r="AX407" s="13" t="s">
        <v>74</v>
      </c>
      <c r="AY407" s="241" t="s">
        <v>125</v>
      </c>
    </row>
    <row r="408" s="14" customFormat="1">
      <c r="A408" s="14"/>
      <c r="B408" s="254"/>
      <c r="C408" s="255"/>
      <c r="D408" s="232" t="s">
        <v>135</v>
      </c>
      <c r="E408" s="256" t="s">
        <v>20</v>
      </c>
      <c r="F408" s="257" t="s">
        <v>451</v>
      </c>
      <c r="G408" s="255"/>
      <c r="H408" s="256" t="s">
        <v>20</v>
      </c>
      <c r="I408" s="258"/>
      <c r="J408" s="255"/>
      <c r="K408" s="255"/>
      <c r="L408" s="259"/>
      <c r="M408" s="260"/>
      <c r="N408" s="261"/>
      <c r="O408" s="261"/>
      <c r="P408" s="261"/>
      <c r="Q408" s="261"/>
      <c r="R408" s="261"/>
      <c r="S408" s="261"/>
      <c r="T408" s="26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3" t="s">
        <v>135</v>
      </c>
      <c r="AU408" s="263" t="s">
        <v>82</v>
      </c>
      <c r="AV408" s="14" t="s">
        <v>8</v>
      </c>
      <c r="AW408" s="14" t="s">
        <v>36</v>
      </c>
      <c r="AX408" s="14" t="s">
        <v>74</v>
      </c>
      <c r="AY408" s="263" t="s">
        <v>125</v>
      </c>
    </row>
    <row r="409" s="13" customFormat="1">
      <c r="A409" s="13"/>
      <c r="B409" s="230"/>
      <c r="C409" s="231"/>
      <c r="D409" s="232" t="s">
        <v>135</v>
      </c>
      <c r="E409" s="233" t="s">
        <v>20</v>
      </c>
      <c r="F409" s="234" t="s">
        <v>549</v>
      </c>
      <c r="G409" s="231"/>
      <c r="H409" s="235">
        <v>23.5</v>
      </c>
      <c r="I409" s="236"/>
      <c r="J409" s="231"/>
      <c r="K409" s="231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135</v>
      </c>
      <c r="AU409" s="241" t="s">
        <v>82</v>
      </c>
      <c r="AV409" s="13" t="s">
        <v>82</v>
      </c>
      <c r="AW409" s="13" t="s">
        <v>36</v>
      </c>
      <c r="AX409" s="13" t="s">
        <v>74</v>
      </c>
      <c r="AY409" s="241" t="s">
        <v>125</v>
      </c>
    </row>
    <row r="410" s="13" customFormat="1">
      <c r="A410" s="13"/>
      <c r="B410" s="230"/>
      <c r="C410" s="231"/>
      <c r="D410" s="232" t="s">
        <v>135</v>
      </c>
      <c r="E410" s="233" t="s">
        <v>20</v>
      </c>
      <c r="F410" s="234" t="s">
        <v>550</v>
      </c>
      <c r="G410" s="231"/>
      <c r="H410" s="235">
        <v>23.5</v>
      </c>
      <c r="I410" s="236"/>
      <c r="J410" s="231"/>
      <c r="K410" s="231"/>
      <c r="L410" s="237"/>
      <c r="M410" s="238"/>
      <c r="N410" s="239"/>
      <c r="O410" s="239"/>
      <c r="P410" s="239"/>
      <c r="Q410" s="239"/>
      <c r="R410" s="239"/>
      <c r="S410" s="239"/>
      <c r="T410" s="24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1" t="s">
        <v>135</v>
      </c>
      <c r="AU410" s="241" t="s">
        <v>82</v>
      </c>
      <c r="AV410" s="13" t="s">
        <v>82</v>
      </c>
      <c r="AW410" s="13" t="s">
        <v>36</v>
      </c>
      <c r="AX410" s="13" t="s">
        <v>74</v>
      </c>
      <c r="AY410" s="241" t="s">
        <v>125</v>
      </c>
    </row>
    <row r="411" s="14" customFormat="1">
      <c r="A411" s="14"/>
      <c r="B411" s="254"/>
      <c r="C411" s="255"/>
      <c r="D411" s="232" t="s">
        <v>135</v>
      </c>
      <c r="E411" s="256" t="s">
        <v>20</v>
      </c>
      <c r="F411" s="257" t="s">
        <v>452</v>
      </c>
      <c r="G411" s="255"/>
      <c r="H411" s="256" t="s">
        <v>20</v>
      </c>
      <c r="I411" s="258"/>
      <c r="J411" s="255"/>
      <c r="K411" s="255"/>
      <c r="L411" s="259"/>
      <c r="M411" s="260"/>
      <c r="N411" s="261"/>
      <c r="O411" s="261"/>
      <c r="P411" s="261"/>
      <c r="Q411" s="261"/>
      <c r="R411" s="261"/>
      <c r="S411" s="261"/>
      <c r="T411" s="26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3" t="s">
        <v>135</v>
      </c>
      <c r="AU411" s="263" t="s">
        <v>82</v>
      </c>
      <c r="AV411" s="14" t="s">
        <v>8</v>
      </c>
      <c r="AW411" s="14" t="s">
        <v>36</v>
      </c>
      <c r="AX411" s="14" t="s">
        <v>74</v>
      </c>
      <c r="AY411" s="263" t="s">
        <v>125</v>
      </c>
    </row>
    <row r="412" s="13" customFormat="1">
      <c r="A412" s="13"/>
      <c r="B412" s="230"/>
      <c r="C412" s="231"/>
      <c r="D412" s="232" t="s">
        <v>135</v>
      </c>
      <c r="E412" s="233" t="s">
        <v>20</v>
      </c>
      <c r="F412" s="234" t="s">
        <v>549</v>
      </c>
      <c r="G412" s="231"/>
      <c r="H412" s="235">
        <v>23.5</v>
      </c>
      <c r="I412" s="236"/>
      <c r="J412" s="231"/>
      <c r="K412" s="231"/>
      <c r="L412" s="237"/>
      <c r="M412" s="238"/>
      <c r="N412" s="239"/>
      <c r="O412" s="239"/>
      <c r="P412" s="239"/>
      <c r="Q412" s="239"/>
      <c r="R412" s="239"/>
      <c r="S412" s="239"/>
      <c r="T412" s="24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1" t="s">
        <v>135</v>
      </c>
      <c r="AU412" s="241" t="s">
        <v>82</v>
      </c>
      <c r="AV412" s="13" t="s">
        <v>82</v>
      </c>
      <c r="AW412" s="13" t="s">
        <v>36</v>
      </c>
      <c r="AX412" s="13" t="s">
        <v>74</v>
      </c>
      <c r="AY412" s="241" t="s">
        <v>125</v>
      </c>
    </row>
    <row r="413" s="13" customFormat="1">
      <c r="A413" s="13"/>
      <c r="B413" s="230"/>
      <c r="C413" s="231"/>
      <c r="D413" s="232" t="s">
        <v>135</v>
      </c>
      <c r="E413" s="233" t="s">
        <v>20</v>
      </c>
      <c r="F413" s="234" t="s">
        <v>550</v>
      </c>
      <c r="G413" s="231"/>
      <c r="H413" s="235">
        <v>23.5</v>
      </c>
      <c r="I413" s="236"/>
      <c r="J413" s="231"/>
      <c r="K413" s="231"/>
      <c r="L413" s="237"/>
      <c r="M413" s="238"/>
      <c r="N413" s="239"/>
      <c r="O413" s="239"/>
      <c r="P413" s="239"/>
      <c r="Q413" s="239"/>
      <c r="R413" s="239"/>
      <c r="S413" s="239"/>
      <c r="T413" s="24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1" t="s">
        <v>135</v>
      </c>
      <c r="AU413" s="241" t="s">
        <v>82</v>
      </c>
      <c r="AV413" s="13" t="s">
        <v>82</v>
      </c>
      <c r="AW413" s="13" t="s">
        <v>36</v>
      </c>
      <c r="AX413" s="13" t="s">
        <v>74</v>
      </c>
      <c r="AY413" s="241" t="s">
        <v>125</v>
      </c>
    </row>
    <row r="414" s="14" customFormat="1">
      <c r="A414" s="14"/>
      <c r="B414" s="254"/>
      <c r="C414" s="255"/>
      <c r="D414" s="232" t="s">
        <v>135</v>
      </c>
      <c r="E414" s="256" t="s">
        <v>20</v>
      </c>
      <c r="F414" s="257" t="s">
        <v>453</v>
      </c>
      <c r="G414" s="255"/>
      <c r="H414" s="256" t="s">
        <v>20</v>
      </c>
      <c r="I414" s="258"/>
      <c r="J414" s="255"/>
      <c r="K414" s="255"/>
      <c r="L414" s="259"/>
      <c r="M414" s="260"/>
      <c r="N414" s="261"/>
      <c r="O414" s="261"/>
      <c r="P414" s="261"/>
      <c r="Q414" s="261"/>
      <c r="R414" s="261"/>
      <c r="S414" s="261"/>
      <c r="T414" s="26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3" t="s">
        <v>135</v>
      </c>
      <c r="AU414" s="263" t="s">
        <v>82</v>
      </c>
      <c r="AV414" s="14" t="s">
        <v>8</v>
      </c>
      <c r="AW414" s="14" t="s">
        <v>36</v>
      </c>
      <c r="AX414" s="14" t="s">
        <v>74</v>
      </c>
      <c r="AY414" s="263" t="s">
        <v>125</v>
      </c>
    </row>
    <row r="415" s="13" customFormat="1">
      <c r="A415" s="13"/>
      <c r="B415" s="230"/>
      <c r="C415" s="231"/>
      <c r="D415" s="232" t="s">
        <v>135</v>
      </c>
      <c r="E415" s="233" t="s">
        <v>20</v>
      </c>
      <c r="F415" s="234" t="s">
        <v>535</v>
      </c>
      <c r="G415" s="231"/>
      <c r="H415" s="235">
        <v>11</v>
      </c>
      <c r="I415" s="236"/>
      <c r="J415" s="231"/>
      <c r="K415" s="231"/>
      <c r="L415" s="237"/>
      <c r="M415" s="238"/>
      <c r="N415" s="239"/>
      <c r="O415" s="239"/>
      <c r="P415" s="239"/>
      <c r="Q415" s="239"/>
      <c r="R415" s="239"/>
      <c r="S415" s="239"/>
      <c r="T415" s="24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1" t="s">
        <v>135</v>
      </c>
      <c r="AU415" s="241" t="s">
        <v>82</v>
      </c>
      <c r="AV415" s="13" t="s">
        <v>82</v>
      </c>
      <c r="AW415" s="13" t="s">
        <v>36</v>
      </c>
      <c r="AX415" s="13" t="s">
        <v>74</v>
      </c>
      <c r="AY415" s="241" t="s">
        <v>125</v>
      </c>
    </row>
    <row r="416" s="13" customFormat="1">
      <c r="A416" s="13"/>
      <c r="B416" s="230"/>
      <c r="C416" s="231"/>
      <c r="D416" s="232" t="s">
        <v>135</v>
      </c>
      <c r="E416" s="233" t="s">
        <v>20</v>
      </c>
      <c r="F416" s="234" t="s">
        <v>536</v>
      </c>
      <c r="G416" s="231"/>
      <c r="H416" s="235">
        <v>11</v>
      </c>
      <c r="I416" s="236"/>
      <c r="J416" s="231"/>
      <c r="K416" s="231"/>
      <c r="L416" s="237"/>
      <c r="M416" s="238"/>
      <c r="N416" s="239"/>
      <c r="O416" s="239"/>
      <c r="P416" s="239"/>
      <c r="Q416" s="239"/>
      <c r="R416" s="239"/>
      <c r="S416" s="239"/>
      <c r="T416" s="24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1" t="s">
        <v>135</v>
      </c>
      <c r="AU416" s="241" t="s">
        <v>82</v>
      </c>
      <c r="AV416" s="13" t="s">
        <v>82</v>
      </c>
      <c r="AW416" s="13" t="s">
        <v>36</v>
      </c>
      <c r="AX416" s="13" t="s">
        <v>74</v>
      </c>
      <c r="AY416" s="241" t="s">
        <v>125</v>
      </c>
    </row>
    <row r="417" s="14" customFormat="1">
      <c r="A417" s="14"/>
      <c r="B417" s="254"/>
      <c r="C417" s="255"/>
      <c r="D417" s="232" t="s">
        <v>135</v>
      </c>
      <c r="E417" s="256" t="s">
        <v>20</v>
      </c>
      <c r="F417" s="257" t="s">
        <v>455</v>
      </c>
      <c r="G417" s="255"/>
      <c r="H417" s="256" t="s">
        <v>20</v>
      </c>
      <c r="I417" s="258"/>
      <c r="J417" s="255"/>
      <c r="K417" s="255"/>
      <c r="L417" s="259"/>
      <c r="M417" s="260"/>
      <c r="N417" s="261"/>
      <c r="O417" s="261"/>
      <c r="P417" s="261"/>
      <c r="Q417" s="261"/>
      <c r="R417" s="261"/>
      <c r="S417" s="261"/>
      <c r="T417" s="26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3" t="s">
        <v>135</v>
      </c>
      <c r="AU417" s="263" t="s">
        <v>82</v>
      </c>
      <c r="AV417" s="14" t="s">
        <v>8</v>
      </c>
      <c r="AW417" s="14" t="s">
        <v>36</v>
      </c>
      <c r="AX417" s="14" t="s">
        <v>74</v>
      </c>
      <c r="AY417" s="263" t="s">
        <v>125</v>
      </c>
    </row>
    <row r="418" s="13" customFormat="1">
      <c r="A418" s="13"/>
      <c r="B418" s="230"/>
      <c r="C418" s="231"/>
      <c r="D418" s="232" t="s">
        <v>135</v>
      </c>
      <c r="E418" s="233" t="s">
        <v>20</v>
      </c>
      <c r="F418" s="234" t="s">
        <v>553</v>
      </c>
      <c r="G418" s="231"/>
      <c r="H418" s="235">
        <v>14</v>
      </c>
      <c r="I418" s="236"/>
      <c r="J418" s="231"/>
      <c r="K418" s="231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135</v>
      </c>
      <c r="AU418" s="241" t="s">
        <v>82</v>
      </c>
      <c r="AV418" s="13" t="s">
        <v>82</v>
      </c>
      <c r="AW418" s="13" t="s">
        <v>36</v>
      </c>
      <c r="AX418" s="13" t="s">
        <v>74</v>
      </c>
      <c r="AY418" s="241" t="s">
        <v>125</v>
      </c>
    </row>
    <row r="419" s="13" customFormat="1">
      <c r="A419" s="13"/>
      <c r="B419" s="230"/>
      <c r="C419" s="231"/>
      <c r="D419" s="232" t="s">
        <v>135</v>
      </c>
      <c r="E419" s="233" t="s">
        <v>20</v>
      </c>
      <c r="F419" s="234" t="s">
        <v>554</v>
      </c>
      <c r="G419" s="231"/>
      <c r="H419" s="235">
        <v>14</v>
      </c>
      <c r="I419" s="236"/>
      <c r="J419" s="231"/>
      <c r="K419" s="231"/>
      <c r="L419" s="237"/>
      <c r="M419" s="238"/>
      <c r="N419" s="239"/>
      <c r="O419" s="239"/>
      <c r="P419" s="239"/>
      <c r="Q419" s="239"/>
      <c r="R419" s="239"/>
      <c r="S419" s="239"/>
      <c r="T419" s="24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1" t="s">
        <v>135</v>
      </c>
      <c r="AU419" s="241" t="s">
        <v>82</v>
      </c>
      <c r="AV419" s="13" t="s">
        <v>82</v>
      </c>
      <c r="AW419" s="13" t="s">
        <v>36</v>
      </c>
      <c r="AX419" s="13" t="s">
        <v>74</v>
      </c>
      <c r="AY419" s="241" t="s">
        <v>125</v>
      </c>
    </row>
    <row r="420" s="14" customFormat="1">
      <c r="A420" s="14"/>
      <c r="B420" s="254"/>
      <c r="C420" s="255"/>
      <c r="D420" s="232" t="s">
        <v>135</v>
      </c>
      <c r="E420" s="256" t="s">
        <v>20</v>
      </c>
      <c r="F420" s="257" t="s">
        <v>456</v>
      </c>
      <c r="G420" s="255"/>
      <c r="H420" s="256" t="s">
        <v>20</v>
      </c>
      <c r="I420" s="258"/>
      <c r="J420" s="255"/>
      <c r="K420" s="255"/>
      <c r="L420" s="259"/>
      <c r="M420" s="260"/>
      <c r="N420" s="261"/>
      <c r="O420" s="261"/>
      <c r="P420" s="261"/>
      <c r="Q420" s="261"/>
      <c r="R420" s="261"/>
      <c r="S420" s="261"/>
      <c r="T420" s="26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3" t="s">
        <v>135</v>
      </c>
      <c r="AU420" s="263" t="s">
        <v>82</v>
      </c>
      <c r="AV420" s="14" t="s">
        <v>8</v>
      </c>
      <c r="AW420" s="14" t="s">
        <v>36</v>
      </c>
      <c r="AX420" s="14" t="s">
        <v>74</v>
      </c>
      <c r="AY420" s="263" t="s">
        <v>125</v>
      </c>
    </row>
    <row r="421" s="13" customFormat="1">
      <c r="A421" s="13"/>
      <c r="B421" s="230"/>
      <c r="C421" s="231"/>
      <c r="D421" s="232" t="s">
        <v>135</v>
      </c>
      <c r="E421" s="233" t="s">
        <v>20</v>
      </c>
      <c r="F421" s="234" t="s">
        <v>547</v>
      </c>
      <c r="G421" s="231"/>
      <c r="H421" s="235">
        <v>19.5</v>
      </c>
      <c r="I421" s="236"/>
      <c r="J421" s="231"/>
      <c r="K421" s="231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135</v>
      </c>
      <c r="AU421" s="241" t="s">
        <v>82</v>
      </c>
      <c r="AV421" s="13" t="s">
        <v>82</v>
      </c>
      <c r="AW421" s="13" t="s">
        <v>36</v>
      </c>
      <c r="AX421" s="13" t="s">
        <v>74</v>
      </c>
      <c r="AY421" s="241" t="s">
        <v>125</v>
      </c>
    </row>
    <row r="422" s="13" customFormat="1">
      <c r="A422" s="13"/>
      <c r="B422" s="230"/>
      <c r="C422" s="231"/>
      <c r="D422" s="232" t="s">
        <v>135</v>
      </c>
      <c r="E422" s="233" t="s">
        <v>20</v>
      </c>
      <c r="F422" s="234" t="s">
        <v>548</v>
      </c>
      <c r="G422" s="231"/>
      <c r="H422" s="235">
        <v>19.5</v>
      </c>
      <c r="I422" s="236"/>
      <c r="J422" s="231"/>
      <c r="K422" s="231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135</v>
      </c>
      <c r="AU422" s="241" t="s">
        <v>82</v>
      </c>
      <c r="AV422" s="13" t="s">
        <v>82</v>
      </c>
      <c r="AW422" s="13" t="s">
        <v>36</v>
      </c>
      <c r="AX422" s="13" t="s">
        <v>74</v>
      </c>
      <c r="AY422" s="241" t="s">
        <v>125</v>
      </c>
    </row>
    <row r="423" s="14" customFormat="1">
      <c r="A423" s="14"/>
      <c r="B423" s="254"/>
      <c r="C423" s="255"/>
      <c r="D423" s="232" t="s">
        <v>135</v>
      </c>
      <c r="E423" s="256" t="s">
        <v>20</v>
      </c>
      <c r="F423" s="257" t="s">
        <v>458</v>
      </c>
      <c r="G423" s="255"/>
      <c r="H423" s="256" t="s">
        <v>20</v>
      </c>
      <c r="I423" s="258"/>
      <c r="J423" s="255"/>
      <c r="K423" s="255"/>
      <c r="L423" s="259"/>
      <c r="M423" s="260"/>
      <c r="N423" s="261"/>
      <c r="O423" s="261"/>
      <c r="P423" s="261"/>
      <c r="Q423" s="261"/>
      <c r="R423" s="261"/>
      <c r="S423" s="261"/>
      <c r="T423" s="26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3" t="s">
        <v>135</v>
      </c>
      <c r="AU423" s="263" t="s">
        <v>82</v>
      </c>
      <c r="AV423" s="14" t="s">
        <v>8</v>
      </c>
      <c r="AW423" s="14" t="s">
        <v>36</v>
      </c>
      <c r="AX423" s="14" t="s">
        <v>74</v>
      </c>
      <c r="AY423" s="263" t="s">
        <v>125</v>
      </c>
    </row>
    <row r="424" s="13" customFormat="1">
      <c r="A424" s="13"/>
      <c r="B424" s="230"/>
      <c r="C424" s="231"/>
      <c r="D424" s="232" t="s">
        <v>135</v>
      </c>
      <c r="E424" s="233" t="s">
        <v>20</v>
      </c>
      <c r="F424" s="234" t="s">
        <v>555</v>
      </c>
      <c r="G424" s="231"/>
      <c r="H424" s="235">
        <v>25.5</v>
      </c>
      <c r="I424" s="236"/>
      <c r="J424" s="231"/>
      <c r="K424" s="231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135</v>
      </c>
      <c r="AU424" s="241" t="s">
        <v>82</v>
      </c>
      <c r="AV424" s="13" t="s">
        <v>82</v>
      </c>
      <c r="AW424" s="13" t="s">
        <v>36</v>
      </c>
      <c r="AX424" s="13" t="s">
        <v>74</v>
      </c>
      <c r="AY424" s="241" t="s">
        <v>125</v>
      </c>
    </row>
    <row r="425" s="13" customFormat="1">
      <c r="A425" s="13"/>
      <c r="B425" s="230"/>
      <c r="C425" s="231"/>
      <c r="D425" s="232" t="s">
        <v>135</v>
      </c>
      <c r="E425" s="233" t="s">
        <v>20</v>
      </c>
      <c r="F425" s="234" t="s">
        <v>556</v>
      </c>
      <c r="G425" s="231"/>
      <c r="H425" s="235">
        <v>25.5</v>
      </c>
      <c r="I425" s="236"/>
      <c r="J425" s="231"/>
      <c r="K425" s="231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135</v>
      </c>
      <c r="AU425" s="241" t="s">
        <v>82</v>
      </c>
      <c r="AV425" s="13" t="s">
        <v>82</v>
      </c>
      <c r="AW425" s="13" t="s">
        <v>36</v>
      </c>
      <c r="AX425" s="13" t="s">
        <v>74</v>
      </c>
      <c r="AY425" s="241" t="s">
        <v>125</v>
      </c>
    </row>
    <row r="426" s="14" customFormat="1">
      <c r="A426" s="14"/>
      <c r="B426" s="254"/>
      <c r="C426" s="255"/>
      <c r="D426" s="232" t="s">
        <v>135</v>
      </c>
      <c r="E426" s="256" t="s">
        <v>20</v>
      </c>
      <c r="F426" s="257" t="s">
        <v>459</v>
      </c>
      <c r="G426" s="255"/>
      <c r="H426" s="256" t="s">
        <v>20</v>
      </c>
      <c r="I426" s="258"/>
      <c r="J426" s="255"/>
      <c r="K426" s="255"/>
      <c r="L426" s="259"/>
      <c r="M426" s="260"/>
      <c r="N426" s="261"/>
      <c r="O426" s="261"/>
      <c r="P426" s="261"/>
      <c r="Q426" s="261"/>
      <c r="R426" s="261"/>
      <c r="S426" s="261"/>
      <c r="T426" s="26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3" t="s">
        <v>135</v>
      </c>
      <c r="AU426" s="263" t="s">
        <v>82</v>
      </c>
      <c r="AV426" s="14" t="s">
        <v>8</v>
      </c>
      <c r="AW426" s="14" t="s">
        <v>36</v>
      </c>
      <c r="AX426" s="14" t="s">
        <v>74</v>
      </c>
      <c r="AY426" s="263" t="s">
        <v>125</v>
      </c>
    </row>
    <row r="427" s="13" customFormat="1">
      <c r="A427" s="13"/>
      <c r="B427" s="230"/>
      <c r="C427" s="231"/>
      <c r="D427" s="232" t="s">
        <v>135</v>
      </c>
      <c r="E427" s="233" t="s">
        <v>20</v>
      </c>
      <c r="F427" s="234" t="s">
        <v>549</v>
      </c>
      <c r="G427" s="231"/>
      <c r="H427" s="235">
        <v>23.5</v>
      </c>
      <c r="I427" s="236"/>
      <c r="J427" s="231"/>
      <c r="K427" s="231"/>
      <c r="L427" s="237"/>
      <c r="M427" s="238"/>
      <c r="N427" s="239"/>
      <c r="O427" s="239"/>
      <c r="P427" s="239"/>
      <c r="Q427" s="239"/>
      <c r="R427" s="239"/>
      <c r="S427" s="239"/>
      <c r="T427" s="24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1" t="s">
        <v>135</v>
      </c>
      <c r="AU427" s="241" t="s">
        <v>82</v>
      </c>
      <c r="AV427" s="13" t="s">
        <v>82</v>
      </c>
      <c r="AW427" s="13" t="s">
        <v>36</v>
      </c>
      <c r="AX427" s="13" t="s">
        <v>74</v>
      </c>
      <c r="AY427" s="241" t="s">
        <v>125</v>
      </c>
    </row>
    <row r="428" s="13" customFormat="1">
      <c r="A428" s="13"/>
      <c r="B428" s="230"/>
      <c r="C428" s="231"/>
      <c r="D428" s="232" t="s">
        <v>135</v>
      </c>
      <c r="E428" s="233" t="s">
        <v>20</v>
      </c>
      <c r="F428" s="234" t="s">
        <v>550</v>
      </c>
      <c r="G428" s="231"/>
      <c r="H428" s="235">
        <v>23.5</v>
      </c>
      <c r="I428" s="236"/>
      <c r="J428" s="231"/>
      <c r="K428" s="231"/>
      <c r="L428" s="237"/>
      <c r="M428" s="238"/>
      <c r="N428" s="239"/>
      <c r="O428" s="239"/>
      <c r="P428" s="239"/>
      <c r="Q428" s="239"/>
      <c r="R428" s="239"/>
      <c r="S428" s="239"/>
      <c r="T428" s="24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1" t="s">
        <v>135</v>
      </c>
      <c r="AU428" s="241" t="s">
        <v>82</v>
      </c>
      <c r="AV428" s="13" t="s">
        <v>82</v>
      </c>
      <c r="AW428" s="13" t="s">
        <v>36</v>
      </c>
      <c r="AX428" s="13" t="s">
        <v>74</v>
      </c>
      <c r="AY428" s="241" t="s">
        <v>125</v>
      </c>
    </row>
    <row r="429" s="14" customFormat="1">
      <c r="A429" s="14"/>
      <c r="B429" s="254"/>
      <c r="C429" s="255"/>
      <c r="D429" s="232" t="s">
        <v>135</v>
      </c>
      <c r="E429" s="256" t="s">
        <v>20</v>
      </c>
      <c r="F429" s="257" t="s">
        <v>460</v>
      </c>
      <c r="G429" s="255"/>
      <c r="H429" s="256" t="s">
        <v>20</v>
      </c>
      <c r="I429" s="258"/>
      <c r="J429" s="255"/>
      <c r="K429" s="255"/>
      <c r="L429" s="259"/>
      <c r="M429" s="260"/>
      <c r="N429" s="261"/>
      <c r="O429" s="261"/>
      <c r="P429" s="261"/>
      <c r="Q429" s="261"/>
      <c r="R429" s="261"/>
      <c r="S429" s="261"/>
      <c r="T429" s="26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3" t="s">
        <v>135</v>
      </c>
      <c r="AU429" s="263" t="s">
        <v>82</v>
      </c>
      <c r="AV429" s="14" t="s">
        <v>8</v>
      </c>
      <c r="AW429" s="14" t="s">
        <v>36</v>
      </c>
      <c r="AX429" s="14" t="s">
        <v>74</v>
      </c>
      <c r="AY429" s="263" t="s">
        <v>125</v>
      </c>
    </row>
    <row r="430" s="13" customFormat="1">
      <c r="A430" s="13"/>
      <c r="B430" s="230"/>
      <c r="C430" s="231"/>
      <c r="D430" s="232" t="s">
        <v>135</v>
      </c>
      <c r="E430" s="233" t="s">
        <v>20</v>
      </c>
      <c r="F430" s="234" t="s">
        <v>545</v>
      </c>
      <c r="G430" s="231"/>
      <c r="H430" s="235">
        <v>20.5</v>
      </c>
      <c r="I430" s="236"/>
      <c r="J430" s="231"/>
      <c r="K430" s="231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135</v>
      </c>
      <c r="AU430" s="241" t="s">
        <v>82</v>
      </c>
      <c r="AV430" s="13" t="s">
        <v>82</v>
      </c>
      <c r="AW430" s="13" t="s">
        <v>36</v>
      </c>
      <c r="AX430" s="13" t="s">
        <v>74</v>
      </c>
      <c r="AY430" s="241" t="s">
        <v>125</v>
      </c>
    </row>
    <row r="431" s="13" customFormat="1">
      <c r="A431" s="13"/>
      <c r="B431" s="230"/>
      <c r="C431" s="231"/>
      <c r="D431" s="232" t="s">
        <v>135</v>
      </c>
      <c r="E431" s="233" t="s">
        <v>20</v>
      </c>
      <c r="F431" s="234" t="s">
        <v>546</v>
      </c>
      <c r="G431" s="231"/>
      <c r="H431" s="235">
        <v>20.5</v>
      </c>
      <c r="I431" s="236"/>
      <c r="J431" s="231"/>
      <c r="K431" s="231"/>
      <c r="L431" s="237"/>
      <c r="M431" s="238"/>
      <c r="N431" s="239"/>
      <c r="O431" s="239"/>
      <c r="P431" s="239"/>
      <c r="Q431" s="239"/>
      <c r="R431" s="239"/>
      <c r="S431" s="239"/>
      <c r="T431" s="24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1" t="s">
        <v>135</v>
      </c>
      <c r="AU431" s="241" t="s">
        <v>82</v>
      </c>
      <c r="AV431" s="13" t="s">
        <v>82</v>
      </c>
      <c r="AW431" s="13" t="s">
        <v>36</v>
      </c>
      <c r="AX431" s="13" t="s">
        <v>74</v>
      </c>
      <c r="AY431" s="241" t="s">
        <v>125</v>
      </c>
    </row>
    <row r="432" s="14" customFormat="1">
      <c r="A432" s="14"/>
      <c r="B432" s="254"/>
      <c r="C432" s="255"/>
      <c r="D432" s="232" t="s">
        <v>135</v>
      </c>
      <c r="E432" s="256" t="s">
        <v>20</v>
      </c>
      <c r="F432" s="257" t="s">
        <v>461</v>
      </c>
      <c r="G432" s="255"/>
      <c r="H432" s="256" t="s">
        <v>20</v>
      </c>
      <c r="I432" s="258"/>
      <c r="J432" s="255"/>
      <c r="K432" s="255"/>
      <c r="L432" s="259"/>
      <c r="M432" s="260"/>
      <c r="N432" s="261"/>
      <c r="O432" s="261"/>
      <c r="P432" s="261"/>
      <c r="Q432" s="261"/>
      <c r="R432" s="261"/>
      <c r="S432" s="261"/>
      <c r="T432" s="26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3" t="s">
        <v>135</v>
      </c>
      <c r="AU432" s="263" t="s">
        <v>82</v>
      </c>
      <c r="AV432" s="14" t="s">
        <v>8</v>
      </c>
      <c r="AW432" s="14" t="s">
        <v>36</v>
      </c>
      <c r="AX432" s="14" t="s">
        <v>74</v>
      </c>
      <c r="AY432" s="263" t="s">
        <v>125</v>
      </c>
    </row>
    <row r="433" s="13" customFormat="1">
      <c r="A433" s="13"/>
      <c r="B433" s="230"/>
      <c r="C433" s="231"/>
      <c r="D433" s="232" t="s">
        <v>135</v>
      </c>
      <c r="E433" s="233" t="s">
        <v>20</v>
      </c>
      <c r="F433" s="234" t="s">
        <v>551</v>
      </c>
      <c r="G433" s="231"/>
      <c r="H433" s="235">
        <v>24.5</v>
      </c>
      <c r="I433" s="236"/>
      <c r="J433" s="231"/>
      <c r="K433" s="231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135</v>
      </c>
      <c r="AU433" s="241" t="s">
        <v>82</v>
      </c>
      <c r="AV433" s="13" t="s">
        <v>82</v>
      </c>
      <c r="AW433" s="13" t="s">
        <v>36</v>
      </c>
      <c r="AX433" s="13" t="s">
        <v>74</v>
      </c>
      <c r="AY433" s="241" t="s">
        <v>125</v>
      </c>
    </row>
    <row r="434" s="13" customFormat="1">
      <c r="A434" s="13"/>
      <c r="B434" s="230"/>
      <c r="C434" s="231"/>
      <c r="D434" s="232" t="s">
        <v>135</v>
      </c>
      <c r="E434" s="233" t="s">
        <v>20</v>
      </c>
      <c r="F434" s="234" t="s">
        <v>552</v>
      </c>
      <c r="G434" s="231"/>
      <c r="H434" s="235">
        <v>24.5</v>
      </c>
      <c r="I434" s="236"/>
      <c r="J434" s="231"/>
      <c r="K434" s="231"/>
      <c r="L434" s="237"/>
      <c r="M434" s="238"/>
      <c r="N434" s="239"/>
      <c r="O434" s="239"/>
      <c r="P434" s="239"/>
      <c r="Q434" s="239"/>
      <c r="R434" s="239"/>
      <c r="S434" s="239"/>
      <c r="T434" s="24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135</v>
      </c>
      <c r="AU434" s="241" t="s">
        <v>82</v>
      </c>
      <c r="AV434" s="13" t="s">
        <v>82</v>
      </c>
      <c r="AW434" s="13" t="s">
        <v>36</v>
      </c>
      <c r="AX434" s="13" t="s">
        <v>74</v>
      </c>
      <c r="AY434" s="241" t="s">
        <v>125</v>
      </c>
    </row>
    <row r="435" s="14" customFormat="1">
      <c r="A435" s="14"/>
      <c r="B435" s="254"/>
      <c r="C435" s="255"/>
      <c r="D435" s="232" t="s">
        <v>135</v>
      </c>
      <c r="E435" s="256" t="s">
        <v>20</v>
      </c>
      <c r="F435" s="257" t="s">
        <v>462</v>
      </c>
      <c r="G435" s="255"/>
      <c r="H435" s="256" t="s">
        <v>20</v>
      </c>
      <c r="I435" s="258"/>
      <c r="J435" s="255"/>
      <c r="K435" s="255"/>
      <c r="L435" s="259"/>
      <c r="M435" s="260"/>
      <c r="N435" s="261"/>
      <c r="O435" s="261"/>
      <c r="P435" s="261"/>
      <c r="Q435" s="261"/>
      <c r="R435" s="261"/>
      <c r="S435" s="261"/>
      <c r="T435" s="26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3" t="s">
        <v>135</v>
      </c>
      <c r="AU435" s="263" t="s">
        <v>82</v>
      </c>
      <c r="AV435" s="14" t="s">
        <v>8</v>
      </c>
      <c r="AW435" s="14" t="s">
        <v>36</v>
      </c>
      <c r="AX435" s="14" t="s">
        <v>74</v>
      </c>
      <c r="AY435" s="263" t="s">
        <v>125</v>
      </c>
    </row>
    <row r="436" s="13" customFormat="1">
      <c r="A436" s="13"/>
      <c r="B436" s="230"/>
      <c r="C436" s="231"/>
      <c r="D436" s="232" t="s">
        <v>135</v>
      </c>
      <c r="E436" s="233" t="s">
        <v>20</v>
      </c>
      <c r="F436" s="234" t="s">
        <v>549</v>
      </c>
      <c r="G436" s="231"/>
      <c r="H436" s="235">
        <v>23.5</v>
      </c>
      <c r="I436" s="236"/>
      <c r="J436" s="231"/>
      <c r="K436" s="231"/>
      <c r="L436" s="237"/>
      <c r="M436" s="238"/>
      <c r="N436" s="239"/>
      <c r="O436" s="239"/>
      <c r="P436" s="239"/>
      <c r="Q436" s="239"/>
      <c r="R436" s="239"/>
      <c r="S436" s="239"/>
      <c r="T436" s="24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1" t="s">
        <v>135</v>
      </c>
      <c r="AU436" s="241" t="s">
        <v>82</v>
      </c>
      <c r="AV436" s="13" t="s">
        <v>82</v>
      </c>
      <c r="AW436" s="13" t="s">
        <v>36</v>
      </c>
      <c r="AX436" s="13" t="s">
        <v>74</v>
      </c>
      <c r="AY436" s="241" t="s">
        <v>125</v>
      </c>
    </row>
    <row r="437" s="13" customFormat="1">
      <c r="A437" s="13"/>
      <c r="B437" s="230"/>
      <c r="C437" s="231"/>
      <c r="D437" s="232" t="s">
        <v>135</v>
      </c>
      <c r="E437" s="233" t="s">
        <v>20</v>
      </c>
      <c r="F437" s="234" t="s">
        <v>550</v>
      </c>
      <c r="G437" s="231"/>
      <c r="H437" s="235">
        <v>23.5</v>
      </c>
      <c r="I437" s="236"/>
      <c r="J437" s="231"/>
      <c r="K437" s="231"/>
      <c r="L437" s="237"/>
      <c r="M437" s="238"/>
      <c r="N437" s="239"/>
      <c r="O437" s="239"/>
      <c r="P437" s="239"/>
      <c r="Q437" s="239"/>
      <c r="R437" s="239"/>
      <c r="S437" s="239"/>
      <c r="T437" s="24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1" t="s">
        <v>135</v>
      </c>
      <c r="AU437" s="241" t="s">
        <v>82</v>
      </c>
      <c r="AV437" s="13" t="s">
        <v>82</v>
      </c>
      <c r="AW437" s="13" t="s">
        <v>36</v>
      </c>
      <c r="AX437" s="13" t="s">
        <v>74</v>
      </c>
      <c r="AY437" s="241" t="s">
        <v>125</v>
      </c>
    </row>
    <row r="438" s="14" customFormat="1">
      <c r="A438" s="14"/>
      <c r="B438" s="254"/>
      <c r="C438" s="255"/>
      <c r="D438" s="232" t="s">
        <v>135</v>
      </c>
      <c r="E438" s="256" t="s">
        <v>20</v>
      </c>
      <c r="F438" s="257" t="s">
        <v>463</v>
      </c>
      <c r="G438" s="255"/>
      <c r="H438" s="256" t="s">
        <v>20</v>
      </c>
      <c r="I438" s="258"/>
      <c r="J438" s="255"/>
      <c r="K438" s="255"/>
      <c r="L438" s="259"/>
      <c r="M438" s="260"/>
      <c r="N438" s="261"/>
      <c r="O438" s="261"/>
      <c r="P438" s="261"/>
      <c r="Q438" s="261"/>
      <c r="R438" s="261"/>
      <c r="S438" s="261"/>
      <c r="T438" s="26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3" t="s">
        <v>135</v>
      </c>
      <c r="AU438" s="263" t="s">
        <v>82</v>
      </c>
      <c r="AV438" s="14" t="s">
        <v>8</v>
      </c>
      <c r="AW438" s="14" t="s">
        <v>36</v>
      </c>
      <c r="AX438" s="14" t="s">
        <v>74</v>
      </c>
      <c r="AY438" s="263" t="s">
        <v>125</v>
      </c>
    </row>
    <row r="439" s="13" customFormat="1">
      <c r="A439" s="13"/>
      <c r="B439" s="230"/>
      <c r="C439" s="231"/>
      <c r="D439" s="232" t="s">
        <v>135</v>
      </c>
      <c r="E439" s="233" t="s">
        <v>20</v>
      </c>
      <c r="F439" s="234" t="s">
        <v>551</v>
      </c>
      <c r="G439" s="231"/>
      <c r="H439" s="235">
        <v>24.5</v>
      </c>
      <c r="I439" s="236"/>
      <c r="J439" s="231"/>
      <c r="K439" s="231"/>
      <c r="L439" s="237"/>
      <c r="M439" s="238"/>
      <c r="N439" s="239"/>
      <c r="O439" s="239"/>
      <c r="P439" s="239"/>
      <c r="Q439" s="239"/>
      <c r="R439" s="239"/>
      <c r="S439" s="239"/>
      <c r="T439" s="24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1" t="s">
        <v>135</v>
      </c>
      <c r="AU439" s="241" t="s">
        <v>82</v>
      </c>
      <c r="AV439" s="13" t="s">
        <v>82</v>
      </c>
      <c r="AW439" s="13" t="s">
        <v>36</v>
      </c>
      <c r="AX439" s="13" t="s">
        <v>74</v>
      </c>
      <c r="AY439" s="241" t="s">
        <v>125</v>
      </c>
    </row>
    <row r="440" s="13" customFormat="1">
      <c r="A440" s="13"/>
      <c r="B440" s="230"/>
      <c r="C440" s="231"/>
      <c r="D440" s="232" t="s">
        <v>135</v>
      </c>
      <c r="E440" s="233" t="s">
        <v>20</v>
      </c>
      <c r="F440" s="234" t="s">
        <v>552</v>
      </c>
      <c r="G440" s="231"/>
      <c r="H440" s="235">
        <v>24.5</v>
      </c>
      <c r="I440" s="236"/>
      <c r="J440" s="231"/>
      <c r="K440" s="231"/>
      <c r="L440" s="237"/>
      <c r="M440" s="238"/>
      <c r="N440" s="239"/>
      <c r="O440" s="239"/>
      <c r="P440" s="239"/>
      <c r="Q440" s="239"/>
      <c r="R440" s="239"/>
      <c r="S440" s="239"/>
      <c r="T440" s="24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1" t="s">
        <v>135</v>
      </c>
      <c r="AU440" s="241" t="s">
        <v>82</v>
      </c>
      <c r="AV440" s="13" t="s">
        <v>82</v>
      </c>
      <c r="AW440" s="13" t="s">
        <v>36</v>
      </c>
      <c r="AX440" s="13" t="s">
        <v>74</v>
      </c>
      <c r="AY440" s="241" t="s">
        <v>125</v>
      </c>
    </row>
    <row r="441" s="14" customFormat="1">
      <c r="A441" s="14"/>
      <c r="B441" s="254"/>
      <c r="C441" s="255"/>
      <c r="D441" s="232" t="s">
        <v>135</v>
      </c>
      <c r="E441" s="256" t="s">
        <v>20</v>
      </c>
      <c r="F441" s="257" t="s">
        <v>464</v>
      </c>
      <c r="G441" s="255"/>
      <c r="H441" s="256" t="s">
        <v>20</v>
      </c>
      <c r="I441" s="258"/>
      <c r="J441" s="255"/>
      <c r="K441" s="255"/>
      <c r="L441" s="259"/>
      <c r="M441" s="260"/>
      <c r="N441" s="261"/>
      <c r="O441" s="261"/>
      <c r="P441" s="261"/>
      <c r="Q441" s="261"/>
      <c r="R441" s="261"/>
      <c r="S441" s="261"/>
      <c r="T441" s="26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3" t="s">
        <v>135</v>
      </c>
      <c r="AU441" s="263" t="s">
        <v>82</v>
      </c>
      <c r="AV441" s="14" t="s">
        <v>8</v>
      </c>
      <c r="AW441" s="14" t="s">
        <v>36</v>
      </c>
      <c r="AX441" s="14" t="s">
        <v>74</v>
      </c>
      <c r="AY441" s="263" t="s">
        <v>125</v>
      </c>
    </row>
    <row r="442" s="13" customFormat="1">
      <c r="A442" s="13"/>
      <c r="B442" s="230"/>
      <c r="C442" s="231"/>
      <c r="D442" s="232" t="s">
        <v>135</v>
      </c>
      <c r="E442" s="233" t="s">
        <v>20</v>
      </c>
      <c r="F442" s="234" t="s">
        <v>547</v>
      </c>
      <c r="G442" s="231"/>
      <c r="H442" s="235">
        <v>19.5</v>
      </c>
      <c r="I442" s="236"/>
      <c r="J442" s="231"/>
      <c r="K442" s="231"/>
      <c r="L442" s="237"/>
      <c r="M442" s="238"/>
      <c r="N442" s="239"/>
      <c r="O442" s="239"/>
      <c r="P442" s="239"/>
      <c r="Q442" s="239"/>
      <c r="R442" s="239"/>
      <c r="S442" s="239"/>
      <c r="T442" s="24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1" t="s">
        <v>135</v>
      </c>
      <c r="AU442" s="241" t="s">
        <v>82</v>
      </c>
      <c r="AV442" s="13" t="s">
        <v>82</v>
      </c>
      <c r="AW442" s="13" t="s">
        <v>36</v>
      </c>
      <c r="AX442" s="13" t="s">
        <v>74</v>
      </c>
      <c r="AY442" s="241" t="s">
        <v>125</v>
      </c>
    </row>
    <row r="443" s="13" customFormat="1">
      <c r="A443" s="13"/>
      <c r="B443" s="230"/>
      <c r="C443" s="231"/>
      <c r="D443" s="232" t="s">
        <v>135</v>
      </c>
      <c r="E443" s="233" t="s">
        <v>20</v>
      </c>
      <c r="F443" s="234" t="s">
        <v>548</v>
      </c>
      <c r="G443" s="231"/>
      <c r="H443" s="235">
        <v>19.5</v>
      </c>
      <c r="I443" s="236"/>
      <c r="J443" s="231"/>
      <c r="K443" s="231"/>
      <c r="L443" s="237"/>
      <c r="M443" s="238"/>
      <c r="N443" s="239"/>
      <c r="O443" s="239"/>
      <c r="P443" s="239"/>
      <c r="Q443" s="239"/>
      <c r="R443" s="239"/>
      <c r="S443" s="239"/>
      <c r="T443" s="24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1" t="s">
        <v>135</v>
      </c>
      <c r="AU443" s="241" t="s">
        <v>82</v>
      </c>
      <c r="AV443" s="13" t="s">
        <v>82</v>
      </c>
      <c r="AW443" s="13" t="s">
        <v>36</v>
      </c>
      <c r="AX443" s="13" t="s">
        <v>74</v>
      </c>
      <c r="AY443" s="241" t="s">
        <v>125</v>
      </c>
    </row>
    <row r="444" s="14" customFormat="1">
      <c r="A444" s="14"/>
      <c r="B444" s="254"/>
      <c r="C444" s="255"/>
      <c r="D444" s="232" t="s">
        <v>135</v>
      </c>
      <c r="E444" s="256" t="s">
        <v>20</v>
      </c>
      <c r="F444" s="257" t="s">
        <v>465</v>
      </c>
      <c r="G444" s="255"/>
      <c r="H444" s="256" t="s">
        <v>20</v>
      </c>
      <c r="I444" s="258"/>
      <c r="J444" s="255"/>
      <c r="K444" s="255"/>
      <c r="L444" s="259"/>
      <c r="M444" s="260"/>
      <c r="N444" s="261"/>
      <c r="O444" s="261"/>
      <c r="P444" s="261"/>
      <c r="Q444" s="261"/>
      <c r="R444" s="261"/>
      <c r="S444" s="261"/>
      <c r="T444" s="26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3" t="s">
        <v>135</v>
      </c>
      <c r="AU444" s="263" t="s">
        <v>82</v>
      </c>
      <c r="AV444" s="14" t="s">
        <v>8</v>
      </c>
      <c r="AW444" s="14" t="s">
        <v>36</v>
      </c>
      <c r="AX444" s="14" t="s">
        <v>74</v>
      </c>
      <c r="AY444" s="263" t="s">
        <v>125</v>
      </c>
    </row>
    <row r="445" s="13" customFormat="1">
      <c r="A445" s="13"/>
      <c r="B445" s="230"/>
      <c r="C445" s="231"/>
      <c r="D445" s="232" t="s">
        <v>135</v>
      </c>
      <c r="E445" s="233" t="s">
        <v>20</v>
      </c>
      <c r="F445" s="234" t="s">
        <v>549</v>
      </c>
      <c r="G445" s="231"/>
      <c r="H445" s="235">
        <v>23.5</v>
      </c>
      <c r="I445" s="236"/>
      <c r="J445" s="231"/>
      <c r="K445" s="231"/>
      <c r="L445" s="237"/>
      <c r="M445" s="238"/>
      <c r="N445" s="239"/>
      <c r="O445" s="239"/>
      <c r="P445" s="239"/>
      <c r="Q445" s="239"/>
      <c r="R445" s="239"/>
      <c r="S445" s="239"/>
      <c r="T445" s="24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1" t="s">
        <v>135</v>
      </c>
      <c r="AU445" s="241" t="s">
        <v>82</v>
      </c>
      <c r="AV445" s="13" t="s">
        <v>82</v>
      </c>
      <c r="AW445" s="13" t="s">
        <v>36</v>
      </c>
      <c r="AX445" s="13" t="s">
        <v>74</v>
      </c>
      <c r="AY445" s="241" t="s">
        <v>125</v>
      </c>
    </row>
    <row r="446" s="13" customFormat="1">
      <c r="A446" s="13"/>
      <c r="B446" s="230"/>
      <c r="C446" s="231"/>
      <c r="D446" s="232" t="s">
        <v>135</v>
      </c>
      <c r="E446" s="233" t="s">
        <v>20</v>
      </c>
      <c r="F446" s="234" t="s">
        <v>550</v>
      </c>
      <c r="G446" s="231"/>
      <c r="H446" s="235">
        <v>23.5</v>
      </c>
      <c r="I446" s="236"/>
      <c r="J446" s="231"/>
      <c r="K446" s="231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135</v>
      </c>
      <c r="AU446" s="241" t="s">
        <v>82</v>
      </c>
      <c r="AV446" s="13" t="s">
        <v>82</v>
      </c>
      <c r="AW446" s="13" t="s">
        <v>36</v>
      </c>
      <c r="AX446" s="13" t="s">
        <v>74</v>
      </c>
      <c r="AY446" s="241" t="s">
        <v>125</v>
      </c>
    </row>
    <row r="447" s="14" customFormat="1">
      <c r="A447" s="14"/>
      <c r="B447" s="254"/>
      <c r="C447" s="255"/>
      <c r="D447" s="232" t="s">
        <v>135</v>
      </c>
      <c r="E447" s="256" t="s">
        <v>20</v>
      </c>
      <c r="F447" s="257" t="s">
        <v>466</v>
      </c>
      <c r="G447" s="255"/>
      <c r="H447" s="256" t="s">
        <v>20</v>
      </c>
      <c r="I447" s="258"/>
      <c r="J447" s="255"/>
      <c r="K447" s="255"/>
      <c r="L447" s="259"/>
      <c r="M447" s="260"/>
      <c r="N447" s="261"/>
      <c r="O447" s="261"/>
      <c r="P447" s="261"/>
      <c r="Q447" s="261"/>
      <c r="R447" s="261"/>
      <c r="S447" s="261"/>
      <c r="T447" s="26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3" t="s">
        <v>135</v>
      </c>
      <c r="AU447" s="263" t="s">
        <v>82</v>
      </c>
      <c r="AV447" s="14" t="s">
        <v>8</v>
      </c>
      <c r="AW447" s="14" t="s">
        <v>36</v>
      </c>
      <c r="AX447" s="14" t="s">
        <v>74</v>
      </c>
      <c r="AY447" s="263" t="s">
        <v>125</v>
      </c>
    </row>
    <row r="448" s="13" customFormat="1">
      <c r="A448" s="13"/>
      <c r="B448" s="230"/>
      <c r="C448" s="231"/>
      <c r="D448" s="232" t="s">
        <v>135</v>
      </c>
      <c r="E448" s="233" t="s">
        <v>20</v>
      </c>
      <c r="F448" s="234" t="s">
        <v>549</v>
      </c>
      <c r="G448" s="231"/>
      <c r="H448" s="235">
        <v>23.5</v>
      </c>
      <c r="I448" s="236"/>
      <c r="J448" s="231"/>
      <c r="K448" s="231"/>
      <c r="L448" s="237"/>
      <c r="M448" s="238"/>
      <c r="N448" s="239"/>
      <c r="O448" s="239"/>
      <c r="P448" s="239"/>
      <c r="Q448" s="239"/>
      <c r="R448" s="239"/>
      <c r="S448" s="239"/>
      <c r="T448" s="24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1" t="s">
        <v>135</v>
      </c>
      <c r="AU448" s="241" t="s">
        <v>82</v>
      </c>
      <c r="AV448" s="13" t="s">
        <v>82</v>
      </c>
      <c r="AW448" s="13" t="s">
        <v>36</v>
      </c>
      <c r="AX448" s="13" t="s">
        <v>74</v>
      </c>
      <c r="AY448" s="241" t="s">
        <v>125</v>
      </c>
    </row>
    <row r="449" s="13" customFormat="1">
      <c r="A449" s="13"/>
      <c r="B449" s="230"/>
      <c r="C449" s="231"/>
      <c r="D449" s="232" t="s">
        <v>135</v>
      </c>
      <c r="E449" s="233" t="s">
        <v>20</v>
      </c>
      <c r="F449" s="234" t="s">
        <v>550</v>
      </c>
      <c r="G449" s="231"/>
      <c r="H449" s="235">
        <v>23.5</v>
      </c>
      <c r="I449" s="236"/>
      <c r="J449" s="231"/>
      <c r="K449" s="231"/>
      <c r="L449" s="237"/>
      <c r="M449" s="238"/>
      <c r="N449" s="239"/>
      <c r="O449" s="239"/>
      <c r="P449" s="239"/>
      <c r="Q449" s="239"/>
      <c r="R449" s="239"/>
      <c r="S449" s="239"/>
      <c r="T449" s="24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1" t="s">
        <v>135</v>
      </c>
      <c r="AU449" s="241" t="s">
        <v>82</v>
      </c>
      <c r="AV449" s="13" t="s">
        <v>82</v>
      </c>
      <c r="AW449" s="13" t="s">
        <v>36</v>
      </c>
      <c r="AX449" s="13" t="s">
        <v>74</v>
      </c>
      <c r="AY449" s="241" t="s">
        <v>125</v>
      </c>
    </row>
    <row r="450" s="14" customFormat="1">
      <c r="A450" s="14"/>
      <c r="B450" s="254"/>
      <c r="C450" s="255"/>
      <c r="D450" s="232" t="s">
        <v>135</v>
      </c>
      <c r="E450" s="256" t="s">
        <v>20</v>
      </c>
      <c r="F450" s="257" t="s">
        <v>467</v>
      </c>
      <c r="G450" s="255"/>
      <c r="H450" s="256" t="s">
        <v>20</v>
      </c>
      <c r="I450" s="258"/>
      <c r="J450" s="255"/>
      <c r="K450" s="255"/>
      <c r="L450" s="259"/>
      <c r="M450" s="260"/>
      <c r="N450" s="261"/>
      <c r="O450" s="261"/>
      <c r="P450" s="261"/>
      <c r="Q450" s="261"/>
      <c r="R450" s="261"/>
      <c r="S450" s="261"/>
      <c r="T450" s="26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3" t="s">
        <v>135</v>
      </c>
      <c r="AU450" s="263" t="s">
        <v>82</v>
      </c>
      <c r="AV450" s="14" t="s">
        <v>8</v>
      </c>
      <c r="AW450" s="14" t="s">
        <v>36</v>
      </c>
      <c r="AX450" s="14" t="s">
        <v>74</v>
      </c>
      <c r="AY450" s="263" t="s">
        <v>125</v>
      </c>
    </row>
    <row r="451" s="13" customFormat="1">
      <c r="A451" s="13"/>
      <c r="B451" s="230"/>
      <c r="C451" s="231"/>
      <c r="D451" s="232" t="s">
        <v>135</v>
      </c>
      <c r="E451" s="233" t="s">
        <v>20</v>
      </c>
      <c r="F451" s="234" t="s">
        <v>555</v>
      </c>
      <c r="G451" s="231"/>
      <c r="H451" s="235">
        <v>25.5</v>
      </c>
      <c r="I451" s="236"/>
      <c r="J451" s="231"/>
      <c r="K451" s="231"/>
      <c r="L451" s="237"/>
      <c r="M451" s="238"/>
      <c r="N451" s="239"/>
      <c r="O451" s="239"/>
      <c r="P451" s="239"/>
      <c r="Q451" s="239"/>
      <c r="R451" s="239"/>
      <c r="S451" s="239"/>
      <c r="T451" s="24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1" t="s">
        <v>135</v>
      </c>
      <c r="AU451" s="241" t="s">
        <v>82</v>
      </c>
      <c r="AV451" s="13" t="s">
        <v>82</v>
      </c>
      <c r="AW451" s="13" t="s">
        <v>36</v>
      </c>
      <c r="AX451" s="13" t="s">
        <v>74</v>
      </c>
      <c r="AY451" s="241" t="s">
        <v>125</v>
      </c>
    </row>
    <row r="452" s="13" customFormat="1">
      <c r="A452" s="13"/>
      <c r="B452" s="230"/>
      <c r="C452" s="231"/>
      <c r="D452" s="232" t="s">
        <v>135</v>
      </c>
      <c r="E452" s="233" t="s">
        <v>20</v>
      </c>
      <c r="F452" s="234" t="s">
        <v>556</v>
      </c>
      <c r="G452" s="231"/>
      <c r="H452" s="235">
        <v>25.5</v>
      </c>
      <c r="I452" s="236"/>
      <c r="J452" s="231"/>
      <c r="K452" s="231"/>
      <c r="L452" s="237"/>
      <c r="M452" s="238"/>
      <c r="N452" s="239"/>
      <c r="O452" s="239"/>
      <c r="P452" s="239"/>
      <c r="Q452" s="239"/>
      <c r="R452" s="239"/>
      <c r="S452" s="239"/>
      <c r="T452" s="24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1" t="s">
        <v>135</v>
      </c>
      <c r="AU452" s="241" t="s">
        <v>82</v>
      </c>
      <c r="AV452" s="13" t="s">
        <v>82</v>
      </c>
      <c r="AW452" s="13" t="s">
        <v>36</v>
      </c>
      <c r="AX452" s="13" t="s">
        <v>74</v>
      </c>
      <c r="AY452" s="241" t="s">
        <v>125</v>
      </c>
    </row>
    <row r="453" s="14" customFormat="1">
      <c r="A453" s="14"/>
      <c r="B453" s="254"/>
      <c r="C453" s="255"/>
      <c r="D453" s="232" t="s">
        <v>135</v>
      </c>
      <c r="E453" s="256" t="s">
        <v>20</v>
      </c>
      <c r="F453" s="257" t="s">
        <v>468</v>
      </c>
      <c r="G453" s="255"/>
      <c r="H453" s="256" t="s">
        <v>20</v>
      </c>
      <c r="I453" s="258"/>
      <c r="J453" s="255"/>
      <c r="K453" s="255"/>
      <c r="L453" s="259"/>
      <c r="M453" s="260"/>
      <c r="N453" s="261"/>
      <c r="O453" s="261"/>
      <c r="P453" s="261"/>
      <c r="Q453" s="261"/>
      <c r="R453" s="261"/>
      <c r="S453" s="261"/>
      <c r="T453" s="26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3" t="s">
        <v>135</v>
      </c>
      <c r="AU453" s="263" t="s">
        <v>82</v>
      </c>
      <c r="AV453" s="14" t="s">
        <v>8</v>
      </c>
      <c r="AW453" s="14" t="s">
        <v>36</v>
      </c>
      <c r="AX453" s="14" t="s">
        <v>74</v>
      </c>
      <c r="AY453" s="263" t="s">
        <v>125</v>
      </c>
    </row>
    <row r="454" s="13" customFormat="1">
      <c r="A454" s="13"/>
      <c r="B454" s="230"/>
      <c r="C454" s="231"/>
      <c r="D454" s="232" t="s">
        <v>135</v>
      </c>
      <c r="E454" s="233" t="s">
        <v>20</v>
      </c>
      <c r="F454" s="234" t="s">
        <v>515</v>
      </c>
      <c r="G454" s="231"/>
      <c r="H454" s="235">
        <v>4.5</v>
      </c>
      <c r="I454" s="236"/>
      <c r="J454" s="231"/>
      <c r="K454" s="231"/>
      <c r="L454" s="237"/>
      <c r="M454" s="238"/>
      <c r="N454" s="239"/>
      <c r="O454" s="239"/>
      <c r="P454" s="239"/>
      <c r="Q454" s="239"/>
      <c r="R454" s="239"/>
      <c r="S454" s="239"/>
      <c r="T454" s="24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1" t="s">
        <v>135</v>
      </c>
      <c r="AU454" s="241" t="s">
        <v>82</v>
      </c>
      <c r="AV454" s="13" t="s">
        <v>82</v>
      </c>
      <c r="AW454" s="13" t="s">
        <v>36</v>
      </c>
      <c r="AX454" s="13" t="s">
        <v>74</v>
      </c>
      <c r="AY454" s="241" t="s">
        <v>125</v>
      </c>
    </row>
    <row r="455" s="13" customFormat="1">
      <c r="A455" s="13"/>
      <c r="B455" s="230"/>
      <c r="C455" s="231"/>
      <c r="D455" s="232" t="s">
        <v>135</v>
      </c>
      <c r="E455" s="233" t="s">
        <v>20</v>
      </c>
      <c r="F455" s="234" t="s">
        <v>516</v>
      </c>
      <c r="G455" s="231"/>
      <c r="H455" s="235">
        <v>4.5</v>
      </c>
      <c r="I455" s="236"/>
      <c r="J455" s="231"/>
      <c r="K455" s="231"/>
      <c r="L455" s="237"/>
      <c r="M455" s="238"/>
      <c r="N455" s="239"/>
      <c r="O455" s="239"/>
      <c r="P455" s="239"/>
      <c r="Q455" s="239"/>
      <c r="R455" s="239"/>
      <c r="S455" s="239"/>
      <c r="T455" s="24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1" t="s">
        <v>135</v>
      </c>
      <c r="AU455" s="241" t="s">
        <v>82</v>
      </c>
      <c r="AV455" s="13" t="s">
        <v>82</v>
      </c>
      <c r="AW455" s="13" t="s">
        <v>36</v>
      </c>
      <c r="AX455" s="13" t="s">
        <v>74</v>
      </c>
      <c r="AY455" s="241" t="s">
        <v>125</v>
      </c>
    </row>
    <row r="456" s="14" customFormat="1">
      <c r="A456" s="14"/>
      <c r="B456" s="254"/>
      <c r="C456" s="255"/>
      <c r="D456" s="232" t="s">
        <v>135</v>
      </c>
      <c r="E456" s="256" t="s">
        <v>20</v>
      </c>
      <c r="F456" s="257" t="s">
        <v>469</v>
      </c>
      <c r="G456" s="255"/>
      <c r="H456" s="256" t="s">
        <v>20</v>
      </c>
      <c r="I456" s="258"/>
      <c r="J456" s="255"/>
      <c r="K456" s="255"/>
      <c r="L456" s="259"/>
      <c r="M456" s="260"/>
      <c r="N456" s="261"/>
      <c r="O456" s="261"/>
      <c r="P456" s="261"/>
      <c r="Q456" s="261"/>
      <c r="R456" s="261"/>
      <c r="S456" s="261"/>
      <c r="T456" s="26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3" t="s">
        <v>135</v>
      </c>
      <c r="AU456" s="263" t="s">
        <v>82</v>
      </c>
      <c r="AV456" s="14" t="s">
        <v>8</v>
      </c>
      <c r="AW456" s="14" t="s">
        <v>36</v>
      </c>
      <c r="AX456" s="14" t="s">
        <v>74</v>
      </c>
      <c r="AY456" s="263" t="s">
        <v>125</v>
      </c>
    </row>
    <row r="457" s="13" customFormat="1">
      <c r="A457" s="13"/>
      <c r="B457" s="230"/>
      <c r="C457" s="231"/>
      <c r="D457" s="232" t="s">
        <v>135</v>
      </c>
      <c r="E457" s="233" t="s">
        <v>20</v>
      </c>
      <c r="F457" s="234" t="s">
        <v>557</v>
      </c>
      <c r="G457" s="231"/>
      <c r="H457" s="235">
        <v>9</v>
      </c>
      <c r="I457" s="236"/>
      <c r="J457" s="231"/>
      <c r="K457" s="231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135</v>
      </c>
      <c r="AU457" s="241" t="s">
        <v>82</v>
      </c>
      <c r="AV457" s="13" t="s">
        <v>82</v>
      </c>
      <c r="AW457" s="13" t="s">
        <v>36</v>
      </c>
      <c r="AX457" s="13" t="s">
        <v>74</v>
      </c>
      <c r="AY457" s="241" t="s">
        <v>125</v>
      </c>
    </row>
    <row r="458" s="13" customFormat="1">
      <c r="A458" s="13"/>
      <c r="B458" s="230"/>
      <c r="C458" s="231"/>
      <c r="D458" s="232" t="s">
        <v>135</v>
      </c>
      <c r="E458" s="233" t="s">
        <v>20</v>
      </c>
      <c r="F458" s="234" t="s">
        <v>558</v>
      </c>
      <c r="G458" s="231"/>
      <c r="H458" s="235">
        <v>9</v>
      </c>
      <c r="I458" s="236"/>
      <c r="J458" s="231"/>
      <c r="K458" s="231"/>
      <c r="L458" s="237"/>
      <c r="M458" s="238"/>
      <c r="N458" s="239"/>
      <c r="O458" s="239"/>
      <c r="P458" s="239"/>
      <c r="Q458" s="239"/>
      <c r="R458" s="239"/>
      <c r="S458" s="239"/>
      <c r="T458" s="24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1" t="s">
        <v>135</v>
      </c>
      <c r="AU458" s="241" t="s">
        <v>82</v>
      </c>
      <c r="AV458" s="13" t="s">
        <v>82</v>
      </c>
      <c r="AW458" s="13" t="s">
        <v>36</v>
      </c>
      <c r="AX458" s="13" t="s">
        <v>74</v>
      </c>
      <c r="AY458" s="241" t="s">
        <v>125</v>
      </c>
    </row>
    <row r="459" s="14" customFormat="1">
      <c r="A459" s="14"/>
      <c r="B459" s="254"/>
      <c r="C459" s="255"/>
      <c r="D459" s="232" t="s">
        <v>135</v>
      </c>
      <c r="E459" s="256" t="s">
        <v>20</v>
      </c>
      <c r="F459" s="257" t="s">
        <v>470</v>
      </c>
      <c r="G459" s="255"/>
      <c r="H459" s="256" t="s">
        <v>20</v>
      </c>
      <c r="I459" s="258"/>
      <c r="J459" s="255"/>
      <c r="K459" s="255"/>
      <c r="L459" s="259"/>
      <c r="M459" s="260"/>
      <c r="N459" s="261"/>
      <c r="O459" s="261"/>
      <c r="P459" s="261"/>
      <c r="Q459" s="261"/>
      <c r="R459" s="261"/>
      <c r="S459" s="261"/>
      <c r="T459" s="26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3" t="s">
        <v>135</v>
      </c>
      <c r="AU459" s="263" t="s">
        <v>82</v>
      </c>
      <c r="AV459" s="14" t="s">
        <v>8</v>
      </c>
      <c r="AW459" s="14" t="s">
        <v>36</v>
      </c>
      <c r="AX459" s="14" t="s">
        <v>74</v>
      </c>
      <c r="AY459" s="263" t="s">
        <v>125</v>
      </c>
    </row>
    <row r="460" s="13" customFormat="1">
      <c r="A460" s="13"/>
      <c r="B460" s="230"/>
      <c r="C460" s="231"/>
      <c r="D460" s="232" t="s">
        <v>135</v>
      </c>
      <c r="E460" s="233" t="s">
        <v>20</v>
      </c>
      <c r="F460" s="234" t="s">
        <v>559</v>
      </c>
      <c r="G460" s="231"/>
      <c r="H460" s="235">
        <v>24.5</v>
      </c>
      <c r="I460" s="236"/>
      <c r="J460" s="231"/>
      <c r="K460" s="231"/>
      <c r="L460" s="237"/>
      <c r="M460" s="238"/>
      <c r="N460" s="239"/>
      <c r="O460" s="239"/>
      <c r="P460" s="239"/>
      <c r="Q460" s="239"/>
      <c r="R460" s="239"/>
      <c r="S460" s="239"/>
      <c r="T460" s="24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1" t="s">
        <v>135</v>
      </c>
      <c r="AU460" s="241" t="s">
        <v>82</v>
      </c>
      <c r="AV460" s="13" t="s">
        <v>82</v>
      </c>
      <c r="AW460" s="13" t="s">
        <v>36</v>
      </c>
      <c r="AX460" s="13" t="s">
        <v>74</v>
      </c>
      <c r="AY460" s="241" t="s">
        <v>125</v>
      </c>
    </row>
    <row r="461" s="13" customFormat="1">
      <c r="A461" s="13"/>
      <c r="B461" s="230"/>
      <c r="C461" s="231"/>
      <c r="D461" s="232" t="s">
        <v>135</v>
      </c>
      <c r="E461" s="233" t="s">
        <v>20</v>
      </c>
      <c r="F461" s="234" t="s">
        <v>552</v>
      </c>
      <c r="G461" s="231"/>
      <c r="H461" s="235">
        <v>24.5</v>
      </c>
      <c r="I461" s="236"/>
      <c r="J461" s="231"/>
      <c r="K461" s="231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135</v>
      </c>
      <c r="AU461" s="241" t="s">
        <v>82</v>
      </c>
      <c r="AV461" s="13" t="s">
        <v>82</v>
      </c>
      <c r="AW461" s="13" t="s">
        <v>36</v>
      </c>
      <c r="AX461" s="13" t="s">
        <v>74</v>
      </c>
      <c r="AY461" s="241" t="s">
        <v>125</v>
      </c>
    </row>
    <row r="462" s="14" customFormat="1">
      <c r="A462" s="14"/>
      <c r="B462" s="254"/>
      <c r="C462" s="255"/>
      <c r="D462" s="232" t="s">
        <v>135</v>
      </c>
      <c r="E462" s="256" t="s">
        <v>20</v>
      </c>
      <c r="F462" s="257" t="s">
        <v>473</v>
      </c>
      <c r="G462" s="255"/>
      <c r="H462" s="256" t="s">
        <v>20</v>
      </c>
      <c r="I462" s="258"/>
      <c r="J462" s="255"/>
      <c r="K462" s="255"/>
      <c r="L462" s="259"/>
      <c r="M462" s="260"/>
      <c r="N462" s="261"/>
      <c r="O462" s="261"/>
      <c r="P462" s="261"/>
      <c r="Q462" s="261"/>
      <c r="R462" s="261"/>
      <c r="S462" s="261"/>
      <c r="T462" s="26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3" t="s">
        <v>135</v>
      </c>
      <c r="AU462" s="263" t="s">
        <v>82</v>
      </c>
      <c r="AV462" s="14" t="s">
        <v>8</v>
      </c>
      <c r="AW462" s="14" t="s">
        <v>36</v>
      </c>
      <c r="AX462" s="14" t="s">
        <v>74</v>
      </c>
      <c r="AY462" s="263" t="s">
        <v>125</v>
      </c>
    </row>
    <row r="463" s="13" customFormat="1">
      <c r="A463" s="13"/>
      <c r="B463" s="230"/>
      <c r="C463" s="231"/>
      <c r="D463" s="232" t="s">
        <v>135</v>
      </c>
      <c r="E463" s="233" t="s">
        <v>20</v>
      </c>
      <c r="F463" s="234" t="s">
        <v>560</v>
      </c>
      <c r="G463" s="231"/>
      <c r="H463" s="235">
        <v>21.5</v>
      </c>
      <c r="I463" s="236"/>
      <c r="J463" s="231"/>
      <c r="K463" s="231"/>
      <c r="L463" s="237"/>
      <c r="M463" s="238"/>
      <c r="N463" s="239"/>
      <c r="O463" s="239"/>
      <c r="P463" s="239"/>
      <c r="Q463" s="239"/>
      <c r="R463" s="239"/>
      <c r="S463" s="239"/>
      <c r="T463" s="24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1" t="s">
        <v>135</v>
      </c>
      <c r="AU463" s="241" t="s">
        <v>82</v>
      </c>
      <c r="AV463" s="13" t="s">
        <v>82</v>
      </c>
      <c r="AW463" s="13" t="s">
        <v>36</v>
      </c>
      <c r="AX463" s="13" t="s">
        <v>74</v>
      </c>
      <c r="AY463" s="241" t="s">
        <v>125</v>
      </c>
    </row>
    <row r="464" s="13" customFormat="1">
      <c r="A464" s="13"/>
      <c r="B464" s="230"/>
      <c r="C464" s="231"/>
      <c r="D464" s="232" t="s">
        <v>135</v>
      </c>
      <c r="E464" s="233" t="s">
        <v>20</v>
      </c>
      <c r="F464" s="234" t="s">
        <v>561</v>
      </c>
      <c r="G464" s="231"/>
      <c r="H464" s="235">
        <v>21.5</v>
      </c>
      <c r="I464" s="236"/>
      <c r="J464" s="231"/>
      <c r="K464" s="231"/>
      <c r="L464" s="237"/>
      <c r="M464" s="238"/>
      <c r="N464" s="239"/>
      <c r="O464" s="239"/>
      <c r="P464" s="239"/>
      <c r="Q464" s="239"/>
      <c r="R464" s="239"/>
      <c r="S464" s="239"/>
      <c r="T464" s="24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1" t="s">
        <v>135</v>
      </c>
      <c r="AU464" s="241" t="s">
        <v>82</v>
      </c>
      <c r="AV464" s="13" t="s">
        <v>82</v>
      </c>
      <c r="AW464" s="13" t="s">
        <v>36</v>
      </c>
      <c r="AX464" s="13" t="s">
        <v>74</v>
      </c>
      <c r="AY464" s="241" t="s">
        <v>125</v>
      </c>
    </row>
    <row r="465" s="14" customFormat="1">
      <c r="A465" s="14"/>
      <c r="B465" s="254"/>
      <c r="C465" s="255"/>
      <c r="D465" s="232" t="s">
        <v>135</v>
      </c>
      <c r="E465" s="256" t="s">
        <v>20</v>
      </c>
      <c r="F465" s="257" t="s">
        <v>474</v>
      </c>
      <c r="G465" s="255"/>
      <c r="H465" s="256" t="s">
        <v>20</v>
      </c>
      <c r="I465" s="258"/>
      <c r="J465" s="255"/>
      <c r="K465" s="255"/>
      <c r="L465" s="259"/>
      <c r="M465" s="260"/>
      <c r="N465" s="261"/>
      <c r="O465" s="261"/>
      <c r="P465" s="261"/>
      <c r="Q465" s="261"/>
      <c r="R465" s="261"/>
      <c r="S465" s="261"/>
      <c r="T465" s="26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3" t="s">
        <v>135</v>
      </c>
      <c r="AU465" s="263" t="s">
        <v>82</v>
      </c>
      <c r="AV465" s="14" t="s">
        <v>8</v>
      </c>
      <c r="AW465" s="14" t="s">
        <v>36</v>
      </c>
      <c r="AX465" s="14" t="s">
        <v>74</v>
      </c>
      <c r="AY465" s="263" t="s">
        <v>125</v>
      </c>
    </row>
    <row r="466" s="13" customFormat="1">
      <c r="A466" s="13"/>
      <c r="B466" s="230"/>
      <c r="C466" s="231"/>
      <c r="D466" s="232" t="s">
        <v>135</v>
      </c>
      <c r="E466" s="233" t="s">
        <v>20</v>
      </c>
      <c r="F466" s="234" t="s">
        <v>523</v>
      </c>
      <c r="G466" s="231"/>
      <c r="H466" s="235">
        <v>4</v>
      </c>
      <c r="I466" s="236"/>
      <c r="J466" s="231"/>
      <c r="K466" s="231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135</v>
      </c>
      <c r="AU466" s="241" t="s">
        <v>82</v>
      </c>
      <c r="AV466" s="13" t="s">
        <v>82</v>
      </c>
      <c r="AW466" s="13" t="s">
        <v>36</v>
      </c>
      <c r="AX466" s="13" t="s">
        <v>74</v>
      </c>
      <c r="AY466" s="241" t="s">
        <v>125</v>
      </c>
    </row>
    <row r="467" s="13" customFormat="1">
      <c r="A467" s="13"/>
      <c r="B467" s="230"/>
      <c r="C467" s="231"/>
      <c r="D467" s="232" t="s">
        <v>135</v>
      </c>
      <c r="E467" s="233" t="s">
        <v>20</v>
      </c>
      <c r="F467" s="234" t="s">
        <v>518</v>
      </c>
      <c r="G467" s="231"/>
      <c r="H467" s="235">
        <v>4</v>
      </c>
      <c r="I467" s="236"/>
      <c r="J467" s="231"/>
      <c r="K467" s="231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135</v>
      </c>
      <c r="AU467" s="241" t="s">
        <v>82</v>
      </c>
      <c r="AV467" s="13" t="s">
        <v>82</v>
      </c>
      <c r="AW467" s="13" t="s">
        <v>36</v>
      </c>
      <c r="AX467" s="13" t="s">
        <v>74</v>
      </c>
      <c r="AY467" s="241" t="s">
        <v>125</v>
      </c>
    </row>
    <row r="468" s="14" customFormat="1">
      <c r="A468" s="14"/>
      <c r="B468" s="254"/>
      <c r="C468" s="255"/>
      <c r="D468" s="232" t="s">
        <v>135</v>
      </c>
      <c r="E468" s="256" t="s">
        <v>20</v>
      </c>
      <c r="F468" s="257" t="s">
        <v>475</v>
      </c>
      <c r="G468" s="255"/>
      <c r="H468" s="256" t="s">
        <v>20</v>
      </c>
      <c r="I468" s="258"/>
      <c r="J468" s="255"/>
      <c r="K468" s="255"/>
      <c r="L468" s="259"/>
      <c r="M468" s="260"/>
      <c r="N468" s="261"/>
      <c r="O468" s="261"/>
      <c r="P468" s="261"/>
      <c r="Q468" s="261"/>
      <c r="R468" s="261"/>
      <c r="S468" s="261"/>
      <c r="T468" s="26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3" t="s">
        <v>135</v>
      </c>
      <c r="AU468" s="263" t="s">
        <v>82</v>
      </c>
      <c r="AV468" s="14" t="s">
        <v>8</v>
      </c>
      <c r="AW468" s="14" t="s">
        <v>36</v>
      </c>
      <c r="AX468" s="14" t="s">
        <v>74</v>
      </c>
      <c r="AY468" s="263" t="s">
        <v>125</v>
      </c>
    </row>
    <row r="469" s="13" customFormat="1">
      <c r="A469" s="13"/>
      <c r="B469" s="230"/>
      <c r="C469" s="231"/>
      <c r="D469" s="232" t="s">
        <v>135</v>
      </c>
      <c r="E469" s="233" t="s">
        <v>20</v>
      </c>
      <c r="F469" s="234" t="s">
        <v>523</v>
      </c>
      <c r="G469" s="231"/>
      <c r="H469" s="235">
        <v>4</v>
      </c>
      <c r="I469" s="236"/>
      <c r="J469" s="231"/>
      <c r="K469" s="231"/>
      <c r="L469" s="237"/>
      <c r="M469" s="238"/>
      <c r="N469" s="239"/>
      <c r="O469" s="239"/>
      <c r="P469" s="239"/>
      <c r="Q469" s="239"/>
      <c r="R469" s="239"/>
      <c r="S469" s="239"/>
      <c r="T469" s="24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1" t="s">
        <v>135</v>
      </c>
      <c r="AU469" s="241" t="s">
        <v>82</v>
      </c>
      <c r="AV469" s="13" t="s">
        <v>82</v>
      </c>
      <c r="AW469" s="13" t="s">
        <v>36</v>
      </c>
      <c r="AX469" s="13" t="s">
        <v>74</v>
      </c>
      <c r="AY469" s="241" t="s">
        <v>125</v>
      </c>
    </row>
    <row r="470" s="13" customFormat="1">
      <c r="A470" s="13"/>
      <c r="B470" s="230"/>
      <c r="C470" s="231"/>
      <c r="D470" s="232" t="s">
        <v>135</v>
      </c>
      <c r="E470" s="233" t="s">
        <v>20</v>
      </c>
      <c r="F470" s="234" t="s">
        <v>518</v>
      </c>
      <c r="G470" s="231"/>
      <c r="H470" s="235">
        <v>4</v>
      </c>
      <c r="I470" s="236"/>
      <c r="J470" s="231"/>
      <c r="K470" s="231"/>
      <c r="L470" s="237"/>
      <c r="M470" s="238"/>
      <c r="N470" s="239"/>
      <c r="O470" s="239"/>
      <c r="P470" s="239"/>
      <c r="Q470" s="239"/>
      <c r="R470" s="239"/>
      <c r="S470" s="239"/>
      <c r="T470" s="24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1" t="s">
        <v>135</v>
      </c>
      <c r="AU470" s="241" t="s">
        <v>82</v>
      </c>
      <c r="AV470" s="13" t="s">
        <v>82</v>
      </c>
      <c r="AW470" s="13" t="s">
        <v>36</v>
      </c>
      <c r="AX470" s="13" t="s">
        <v>74</v>
      </c>
      <c r="AY470" s="241" t="s">
        <v>125</v>
      </c>
    </row>
    <row r="471" s="14" customFormat="1">
      <c r="A471" s="14"/>
      <c r="B471" s="254"/>
      <c r="C471" s="255"/>
      <c r="D471" s="232" t="s">
        <v>135</v>
      </c>
      <c r="E471" s="256" t="s">
        <v>20</v>
      </c>
      <c r="F471" s="257" t="s">
        <v>476</v>
      </c>
      <c r="G471" s="255"/>
      <c r="H471" s="256" t="s">
        <v>20</v>
      </c>
      <c r="I471" s="258"/>
      <c r="J471" s="255"/>
      <c r="K471" s="255"/>
      <c r="L471" s="259"/>
      <c r="M471" s="260"/>
      <c r="N471" s="261"/>
      <c r="O471" s="261"/>
      <c r="P471" s="261"/>
      <c r="Q471" s="261"/>
      <c r="R471" s="261"/>
      <c r="S471" s="261"/>
      <c r="T471" s="26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3" t="s">
        <v>135</v>
      </c>
      <c r="AU471" s="263" t="s">
        <v>82</v>
      </c>
      <c r="AV471" s="14" t="s">
        <v>8</v>
      </c>
      <c r="AW471" s="14" t="s">
        <v>36</v>
      </c>
      <c r="AX471" s="14" t="s">
        <v>74</v>
      </c>
      <c r="AY471" s="263" t="s">
        <v>125</v>
      </c>
    </row>
    <row r="472" s="13" customFormat="1">
      <c r="A472" s="13"/>
      <c r="B472" s="230"/>
      <c r="C472" s="231"/>
      <c r="D472" s="232" t="s">
        <v>135</v>
      </c>
      <c r="E472" s="233" t="s">
        <v>20</v>
      </c>
      <c r="F472" s="234" t="s">
        <v>562</v>
      </c>
      <c r="G472" s="231"/>
      <c r="H472" s="235">
        <v>22.5</v>
      </c>
      <c r="I472" s="236"/>
      <c r="J472" s="231"/>
      <c r="K472" s="231"/>
      <c r="L472" s="237"/>
      <c r="M472" s="238"/>
      <c r="N472" s="239"/>
      <c r="O472" s="239"/>
      <c r="P472" s="239"/>
      <c r="Q472" s="239"/>
      <c r="R472" s="239"/>
      <c r="S472" s="239"/>
      <c r="T472" s="24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1" t="s">
        <v>135</v>
      </c>
      <c r="AU472" s="241" t="s">
        <v>82</v>
      </c>
      <c r="AV472" s="13" t="s">
        <v>82</v>
      </c>
      <c r="AW472" s="13" t="s">
        <v>36</v>
      </c>
      <c r="AX472" s="13" t="s">
        <v>74</v>
      </c>
      <c r="AY472" s="241" t="s">
        <v>125</v>
      </c>
    </row>
    <row r="473" s="13" customFormat="1">
      <c r="A473" s="13"/>
      <c r="B473" s="230"/>
      <c r="C473" s="231"/>
      <c r="D473" s="232" t="s">
        <v>135</v>
      </c>
      <c r="E473" s="233" t="s">
        <v>20</v>
      </c>
      <c r="F473" s="234" t="s">
        <v>563</v>
      </c>
      <c r="G473" s="231"/>
      <c r="H473" s="235">
        <v>22.5</v>
      </c>
      <c r="I473" s="236"/>
      <c r="J473" s="231"/>
      <c r="K473" s="231"/>
      <c r="L473" s="237"/>
      <c r="M473" s="238"/>
      <c r="N473" s="239"/>
      <c r="O473" s="239"/>
      <c r="P473" s="239"/>
      <c r="Q473" s="239"/>
      <c r="R473" s="239"/>
      <c r="S473" s="239"/>
      <c r="T473" s="24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1" t="s">
        <v>135</v>
      </c>
      <c r="AU473" s="241" t="s">
        <v>82</v>
      </c>
      <c r="AV473" s="13" t="s">
        <v>82</v>
      </c>
      <c r="AW473" s="13" t="s">
        <v>36</v>
      </c>
      <c r="AX473" s="13" t="s">
        <v>74</v>
      </c>
      <c r="AY473" s="241" t="s">
        <v>125</v>
      </c>
    </row>
    <row r="474" s="14" customFormat="1">
      <c r="A474" s="14"/>
      <c r="B474" s="254"/>
      <c r="C474" s="255"/>
      <c r="D474" s="232" t="s">
        <v>135</v>
      </c>
      <c r="E474" s="256" t="s">
        <v>20</v>
      </c>
      <c r="F474" s="257" t="s">
        <v>477</v>
      </c>
      <c r="G474" s="255"/>
      <c r="H474" s="256" t="s">
        <v>20</v>
      </c>
      <c r="I474" s="258"/>
      <c r="J474" s="255"/>
      <c r="K474" s="255"/>
      <c r="L474" s="259"/>
      <c r="M474" s="260"/>
      <c r="N474" s="261"/>
      <c r="O474" s="261"/>
      <c r="P474" s="261"/>
      <c r="Q474" s="261"/>
      <c r="R474" s="261"/>
      <c r="S474" s="261"/>
      <c r="T474" s="26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3" t="s">
        <v>135</v>
      </c>
      <c r="AU474" s="263" t="s">
        <v>82</v>
      </c>
      <c r="AV474" s="14" t="s">
        <v>8</v>
      </c>
      <c r="AW474" s="14" t="s">
        <v>36</v>
      </c>
      <c r="AX474" s="14" t="s">
        <v>74</v>
      </c>
      <c r="AY474" s="263" t="s">
        <v>125</v>
      </c>
    </row>
    <row r="475" s="13" customFormat="1">
      <c r="A475" s="13"/>
      <c r="B475" s="230"/>
      <c r="C475" s="231"/>
      <c r="D475" s="232" t="s">
        <v>135</v>
      </c>
      <c r="E475" s="233" t="s">
        <v>20</v>
      </c>
      <c r="F475" s="234" t="s">
        <v>564</v>
      </c>
      <c r="G475" s="231"/>
      <c r="H475" s="235">
        <v>23.5</v>
      </c>
      <c r="I475" s="236"/>
      <c r="J475" s="231"/>
      <c r="K475" s="231"/>
      <c r="L475" s="237"/>
      <c r="M475" s="238"/>
      <c r="N475" s="239"/>
      <c r="O475" s="239"/>
      <c r="P475" s="239"/>
      <c r="Q475" s="239"/>
      <c r="R475" s="239"/>
      <c r="S475" s="239"/>
      <c r="T475" s="24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1" t="s">
        <v>135</v>
      </c>
      <c r="AU475" s="241" t="s">
        <v>82</v>
      </c>
      <c r="AV475" s="13" t="s">
        <v>82</v>
      </c>
      <c r="AW475" s="13" t="s">
        <v>36</v>
      </c>
      <c r="AX475" s="13" t="s">
        <v>74</v>
      </c>
      <c r="AY475" s="241" t="s">
        <v>125</v>
      </c>
    </row>
    <row r="476" s="13" customFormat="1">
      <c r="A476" s="13"/>
      <c r="B476" s="230"/>
      <c r="C476" s="231"/>
      <c r="D476" s="232" t="s">
        <v>135</v>
      </c>
      <c r="E476" s="233" t="s">
        <v>20</v>
      </c>
      <c r="F476" s="234" t="s">
        <v>550</v>
      </c>
      <c r="G476" s="231"/>
      <c r="H476" s="235">
        <v>23.5</v>
      </c>
      <c r="I476" s="236"/>
      <c r="J476" s="231"/>
      <c r="K476" s="231"/>
      <c r="L476" s="237"/>
      <c r="M476" s="238"/>
      <c r="N476" s="239"/>
      <c r="O476" s="239"/>
      <c r="P476" s="239"/>
      <c r="Q476" s="239"/>
      <c r="R476" s="239"/>
      <c r="S476" s="239"/>
      <c r="T476" s="24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1" t="s">
        <v>135</v>
      </c>
      <c r="AU476" s="241" t="s">
        <v>82</v>
      </c>
      <c r="AV476" s="13" t="s">
        <v>82</v>
      </c>
      <c r="AW476" s="13" t="s">
        <v>36</v>
      </c>
      <c r="AX476" s="13" t="s">
        <v>74</v>
      </c>
      <c r="AY476" s="241" t="s">
        <v>125</v>
      </c>
    </row>
    <row r="477" s="14" customFormat="1">
      <c r="A477" s="14"/>
      <c r="B477" s="254"/>
      <c r="C477" s="255"/>
      <c r="D477" s="232" t="s">
        <v>135</v>
      </c>
      <c r="E477" s="256" t="s">
        <v>20</v>
      </c>
      <c r="F477" s="257" t="s">
        <v>478</v>
      </c>
      <c r="G477" s="255"/>
      <c r="H477" s="256" t="s">
        <v>20</v>
      </c>
      <c r="I477" s="258"/>
      <c r="J477" s="255"/>
      <c r="K477" s="255"/>
      <c r="L477" s="259"/>
      <c r="M477" s="260"/>
      <c r="N477" s="261"/>
      <c r="O477" s="261"/>
      <c r="P477" s="261"/>
      <c r="Q477" s="261"/>
      <c r="R477" s="261"/>
      <c r="S477" s="261"/>
      <c r="T477" s="26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3" t="s">
        <v>135</v>
      </c>
      <c r="AU477" s="263" t="s">
        <v>82</v>
      </c>
      <c r="AV477" s="14" t="s">
        <v>8</v>
      </c>
      <c r="AW477" s="14" t="s">
        <v>36</v>
      </c>
      <c r="AX477" s="14" t="s">
        <v>74</v>
      </c>
      <c r="AY477" s="263" t="s">
        <v>125</v>
      </c>
    </row>
    <row r="478" s="13" customFormat="1">
      <c r="A478" s="13"/>
      <c r="B478" s="230"/>
      <c r="C478" s="231"/>
      <c r="D478" s="232" t="s">
        <v>135</v>
      </c>
      <c r="E478" s="233" t="s">
        <v>20</v>
      </c>
      <c r="F478" s="234" t="s">
        <v>565</v>
      </c>
      <c r="G478" s="231"/>
      <c r="H478" s="235">
        <v>19.5</v>
      </c>
      <c r="I478" s="236"/>
      <c r="J478" s="231"/>
      <c r="K478" s="231"/>
      <c r="L478" s="237"/>
      <c r="M478" s="238"/>
      <c r="N478" s="239"/>
      <c r="O478" s="239"/>
      <c r="P478" s="239"/>
      <c r="Q478" s="239"/>
      <c r="R478" s="239"/>
      <c r="S478" s="239"/>
      <c r="T478" s="24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1" t="s">
        <v>135</v>
      </c>
      <c r="AU478" s="241" t="s">
        <v>82</v>
      </c>
      <c r="AV478" s="13" t="s">
        <v>82</v>
      </c>
      <c r="AW478" s="13" t="s">
        <v>36</v>
      </c>
      <c r="AX478" s="13" t="s">
        <v>74</v>
      </c>
      <c r="AY478" s="241" t="s">
        <v>125</v>
      </c>
    </row>
    <row r="479" s="13" customFormat="1">
      <c r="A479" s="13"/>
      <c r="B479" s="230"/>
      <c r="C479" s="231"/>
      <c r="D479" s="232" t="s">
        <v>135</v>
      </c>
      <c r="E479" s="233" t="s">
        <v>20</v>
      </c>
      <c r="F479" s="234" t="s">
        <v>548</v>
      </c>
      <c r="G479" s="231"/>
      <c r="H479" s="235">
        <v>19.5</v>
      </c>
      <c r="I479" s="236"/>
      <c r="J479" s="231"/>
      <c r="K479" s="231"/>
      <c r="L479" s="237"/>
      <c r="M479" s="238"/>
      <c r="N479" s="239"/>
      <c r="O479" s="239"/>
      <c r="P479" s="239"/>
      <c r="Q479" s="239"/>
      <c r="R479" s="239"/>
      <c r="S479" s="239"/>
      <c r="T479" s="24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1" t="s">
        <v>135</v>
      </c>
      <c r="AU479" s="241" t="s">
        <v>82</v>
      </c>
      <c r="AV479" s="13" t="s">
        <v>82</v>
      </c>
      <c r="AW479" s="13" t="s">
        <v>36</v>
      </c>
      <c r="AX479" s="13" t="s">
        <v>74</v>
      </c>
      <c r="AY479" s="241" t="s">
        <v>125</v>
      </c>
    </row>
    <row r="480" s="14" customFormat="1">
      <c r="A480" s="14"/>
      <c r="B480" s="254"/>
      <c r="C480" s="255"/>
      <c r="D480" s="232" t="s">
        <v>135</v>
      </c>
      <c r="E480" s="256" t="s">
        <v>20</v>
      </c>
      <c r="F480" s="257" t="s">
        <v>479</v>
      </c>
      <c r="G480" s="255"/>
      <c r="H480" s="256" t="s">
        <v>20</v>
      </c>
      <c r="I480" s="258"/>
      <c r="J480" s="255"/>
      <c r="K480" s="255"/>
      <c r="L480" s="259"/>
      <c r="M480" s="260"/>
      <c r="N480" s="261"/>
      <c r="O480" s="261"/>
      <c r="P480" s="261"/>
      <c r="Q480" s="261"/>
      <c r="R480" s="261"/>
      <c r="S480" s="261"/>
      <c r="T480" s="26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3" t="s">
        <v>135</v>
      </c>
      <c r="AU480" s="263" t="s">
        <v>82</v>
      </c>
      <c r="AV480" s="14" t="s">
        <v>8</v>
      </c>
      <c r="AW480" s="14" t="s">
        <v>36</v>
      </c>
      <c r="AX480" s="14" t="s">
        <v>74</v>
      </c>
      <c r="AY480" s="263" t="s">
        <v>125</v>
      </c>
    </row>
    <row r="481" s="13" customFormat="1">
      <c r="A481" s="13"/>
      <c r="B481" s="230"/>
      <c r="C481" s="231"/>
      <c r="D481" s="232" t="s">
        <v>135</v>
      </c>
      <c r="E481" s="233" t="s">
        <v>20</v>
      </c>
      <c r="F481" s="234" t="s">
        <v>566</v>
      </c>
      <c r="G481" s="231"/>
      <c r="H481" s="235">
        <v>16</v>
      </c>
      <c r="I481" s="236"/>
      <c r="J481" s="231"/>
      <c r="K481" s="231"/>
      <c r="L481" s="237"/>
      <c r="M481" s="238"/>
      <c r="N481" s="239"/>
      <c r="O481" s="239"/>
      <c r="P481" s="239"/>
      <c r="Q481" s="239"/>
      <c r="R481" s="239"/>
      <c r="S481" s="239"/>
      <c r="T481" s="24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1" t="s">
        <v>135</v>
      </c>
      <c r="AU481" s="241" t="s">
        <v>82</v>
      </c>
      <c r="AV481" s="13" t="s">
        <v>82</v>
      </c>
      <c r="AW481" s="13" t="s">
        <v>36</v>
      </c>
      <c r="AX481" s="13" t="s">
        <v>74</v>
      </c>
      <c r="AY481" s="241" t="s">
        <v>125</v>
      </c>
    </row>
    <row r="482" s="13" customFormat="1">
      <c r="A482" s="13"/>
      <c r="B482" s="230"/>
      <c r="C482" s="231"/>
      <c r="D482" s="232" t="s">
        <v>135</v>
      </c>
      <c r="E482" s="233" t="s">
        <v>20</v>
      </c>
      <c r="F482" s="234" t="s">
        <v>567</v>
      </c>
      <c r="G482" s="231"/>
      <c r="H482" s="235">
        <v>16</v>
      </c>
      <c r="I482" s="236"/>
      <c r="J482" s="231"/>
      <c r="K482" s="231"/>
      <c r="L482" s="237"/>
      <c r="M482" s="238"/>
      <c r="N482" s="239"/>
      <c r="O482" s="239"/>
      <c r="P482" s="239"/>
      <c r="Q482" s="239"/>
      <c r="R482" s="239"/>
      <c r="S482" s="239"/>
      <c r="T482" s="24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1" t="s">
        <v>135</v>
      </c>
      <c r="AU482" s="241" t="s">
        <v>82</v>
      </c>
      <c r="AV482" s="13" t="s">
        <v>82</v>
      </c>
      <c r="AW482" s="13" t="s">
        <v>36</v>
      </c>
      <c r="AX482" s="13" t="s">
        <v>74</v>
      </c>
      <c r="AY482" s="241" t="s">
        <v>125</v>
      </c>
    </row>
    <row r="483" s="14" customFormat="1">
      <c r="A483" s="14"/>
      <c r="B483" s="254"/>
      <c r="C483" s="255"/>
      <c r="D483" s="232" t="s">
        <v>135</v>
      </c>
      <c r="E483" s="256" t="s">
        <v>20</v>
      </c>
      <c r="F483" s="257" t="s">
        <v>481</v>
      </c>
      <c r="G483" s="255"/>
      <c r="H483" s="256" t="s">
        <v>20</v>
      </c>
      <c r="I483" s="258"/>
      <c r="J483" s="255"/>
      <c r="K483" s="255"/>
      <c r="L483" s="259"/>
      <c r="M483" s="260"/>
      <c r="N483" s="261"/>
      <c r="O483" s="261"/>
      <c r="P483" s="261"/>
      <c r="Q483" s="261"/>
      <c r="R483" s="261"/>
      <c r="S483" s="261"/>
      <c r="T483" s="26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3" t="s">
        <v>135</v>
      </c>
      <c r="AU483" s="263" t="s">
        <v>82</v>
      </c>
      <c r="AV483" s="14" t="s">
        <v>8</v>
      </c>
      <c r="AW483" s="14" t="s">
        <v>36</v>
      </c>
      <c r="AX483" s="14" t="s">
        <v>74</v>
      </c>
      <c r="AY483" s="263" t="s">
        <v>125</v>
      </c>
    </row>
    <row r="484" s="13" customFormat="1">
      <c r="A484" s="13"/>
      <c r="B484" s="230"/>
      <c r="C484" s="231"/>
      <c r="D484" s="232" t="s">
        <v>135</v>
      </c>
      <c r="E484" s="233" t="s">
        <v>20</v>
      </c>
      <c r="F484" s="234" t="s">
        <v>559</v>
      </c>
      <c r="G484" s="231"/>
      <c r="H484" s="235">
        <v>24.5</v>
      </c>
      <c r="I484" s="236"/>
      <c r="J484" s="231"/>
      <c r="K484" s="231"/>
      <c r="L484" s="237"/>
      <c r="M484" s="238"/>
      <c r="N484" s="239"/>
      <c r="O484" s="239"/>
      <c r="P484" s="239"/>
      <c r="Q484" s="239"/>
      <c r="R484" s="239"/>
      <c r="S484" s="239"/>
      <c r="T484" s="24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1" t="s">
        <v>135</v>
      </c>
      <c r="AU484" s="241" t="s">
        <v>82</v>
      </c>
      <c r="AV484" s="13" t="s">
        <v>82</v>
      </c>
      <c r="AW484" s="13" t="s">
        <v>36</v>
      </c>
      <c r="AX484" s="13" t="s">
        <v>74</v>
      </c>
      <c r="AY484" s="241" t="s">
        <v>125</v>
      </c>
    </row>
    <row r="485" s="13" customFormat="1">
      <c r="A485" s="13"/>
      <c r="B485" s="230"/>
      <c r="C485" s="231"/>
      <c r="D485" s="232" t="s">
        <v>135</v>
      </c>
      <c r="E485" s="233" t="s">
        <v>20</v>
      </c>
      <c r="F485" s="234" t="s">
        <v>552</v>
      </c>
      <c r="G485" s="231"/>
      <c r="H485" s="235">
        <v>24.5</v>
      </c>
      <c r="I485" s="236"/>
      <c r="J485" s="231"/>
      <c r="K485" s="231"/>
      <c r="L485" s="237"/>
      <c r="M485" s="238"/>
      <c r="N485" s="239"/>
      <c r="O485" s="239"/>
      <c r="P485" s="239"/>
      <c r="Q485" s="239"/>
      <c r="R485" s="239"/>
      <c r="S485" s="239"/>
      <c r="T485" s="24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1" t="s">
        <v>135</v>
      </c>
      <c r="AU485" s="241" t="s">
        <v>82</v>
      </c>
      <c r="AV485" s="13" t="s">
        <v>82</v>
      </c>
      <c r="AW485" s="13" t="s">
        <v>36</v>
      </c>
      <c r="AX485" s="13" t="s">
        <v>74</v>
      </c>
      <c r="AY485" s="241" t="s">
        <v>125</v>
      </c>
    </row>
    <row r="486" s="14" customFormat="1">
      <c r="A486" s="14"/>
      <c r="B486" s="254"/>
      <c r="C486" s="255"/>
      <c r="D486" s="232" t="s">
        <v>135</v>
      </c>
      <c r="E486" s="256" t="s">
        <v>20</v>
      </c>
      <c r="F486" s="257" t="s">
        <v>482</v>
      </c>
      <c r="G486" s="255"/>
      <c r="H486" s="256" t="s">
        <v>20</v>
      </c>
      <c r="I486" s="258"/>
      <c r="J486" s="255"/>
      <c r="K486" s="255"/>
      <c r="L486" s="259"/>
      <c r="M486" s="260"/>
      <c r="N486" s="261"/>
      <c r="O486" s="261"/>
      <c r="P486" s="261"/>
      <c r="Q486" s="261"/>
      <c r="R486" s="261"/>
      <c r="S486" s="261"/>
      <c r="T486" s="26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3" t="s">
        <v>135</v>
      </c>
      <c r="AU486" s="263" t="s">
        <v>82</v>
      </c>
      <c r="AV486" s="14" t="s">
        <v>8</v>
      </c>
      <c r="AW486" s="14" t="s">
        <v>36</v>
      </c>
      <c r="AX486" s="14" t="s">
        <v>74</v>
      </c>
      <c r="AY486" s="263" t="s">
        <v>125</v>
      </c>
    </row>
    <row r="487" s="13" customFormat="1">
      <c r="A487" s="13"/>
      <c r="B487" s="230"/>
      <c r="C487" s="231"/>
      <c r="D487" s="232" t="s">
        <v>135</v>
      </c>
      <c r="E487" s="233" t="s">
        <v>20</v>
      </c>
      <c r="F487" s="234" t="s">
        <v>568</v>
      </c>
      <c r="G487" s="231"/>
      <c r="H487" s="235">
        <v>8</v>
      </c>
      <c r="I487" s="236"/>
      <c r="J487" s="231"/>
      <c r="K487" s="231"/>
      <c r="L487" s="237"/>
      <c r="M487" s="238"/>
      <c r="N487" s="239"/>
      <c r="O487" s="239"/>
      <c r="P487" s="239"/>
      <c r="Q487" s="239"/>
      <c r="R487" s="239"/>
      <c r="S487" s="239"/>
      <c r="T487" s="24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1" t="s">
        <v>135</v>
      </c>
      <c r="AU487" s="241" t="s">
        <v>82</v>
      </c>
      <c r="AV487" s="13" t="s">
        <v>82</v>
      </c>
      <c r="AW487" s="13" t="s">
        <v>36</v>
      </c>
      <c r="AX487" s="13" t="s">
        <v>74</v>
      </c>
      <c r="AY487" s="241" t="s">
        <v>125</v>
      </c>
    </row>
    <row r="488" s="13" customFormat="1">
      <c r="A488" s="13"/>
      <c r="B488" s="230"/>
      <c r="C488" s="231"/>
      <c r="D488" s="232" t="s">
        <v>135</v>
      </c>
      <c r="E488" s="233" t="s">
        <v>20</v>
      </c>
      <c r="F488" s="234" t="s">
        <v>569</v>
      </c>
      <c r="G488" s="231"/>
      <c r="H488" s="235">
        <v>8</v>
      </c>
      <c r="I488" s="236"/>
      <c r="J488" s="231"/>
      <c r="K488" s="231"/>
      <c r="L488" s="237"/>
      <c r="M488" s="238"/>
      <c r="N488" s="239"/>
      <c r="O488" s="239"/>
      <c r="P488" s="239"/>
      <c r="Q488" s="239"/>
      <c r="R488" s="239"/>
      <c r="S488" s="239"/>
      <c r="T488" s="24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1" t="s">
        <v>135</v>
      </c>
      <c r="AU488" s="241" t="s">
        <v>82</v>
      </c>
      <c r="AV488" s="13" t="s">
        <v>82</v>
      </c>
      <c r="AW488" s="13" t="s">
        <v>36</v>
      </c>
      <c r="AX488" s="13" t="s">
        <v>74</v>
      </c>
      <c r="AY488" s="241" t="s">
        <v>125</v>
      </c>
    </row>
    <row r="489" s="14" customFormat="1">
      <c r="A489" s="14"/>
      <c r="B489" s="254"/>
      <c r="C489" s="255"/>
      <c r="D489" s="232" t="s">
        <v>135</v>
      </c>
      <c r="E489" s="256" t="s">
        <v>20</v>
      </c>
      <c r="F489" s="257" t="s">
        <v>483</v>
      </c>
      <c r="G489" s="255"/>
      <c r="H489" s="256" t="s">
        <v>20</v>
      </c>
      <c r="I489" s="258"/>
      <c r="J489" s="255"/>
      <c r="K489" s="255"/>
      <c r="L489" s="259"/>
      <c r="M489" s="260"/>
      <c r="N489" s="261"/>
      <c r="O489" s="261"/>
      <c r="P489" s="261"/>
      <c r="Q489" s="261"/>
      <c r="R489" s="261"/>
      <c r="S489" s="261"/>
      <c r="T489" s="26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3" t="s">
        <v>135</v>
      </c>
      <c r="AU489" s="263" t="s">
        <v>82</v>
      </c>
      <c r="AV489" s="14" t="s">
        <v>8</v>
      </c>
      <c r="AW489" s="14" t="s">
        <v>36</v>
      </c>
      <c r="AX489" s="14" t="s">
        <v>74</v>
      </c>
      <c r="AY489" s="263" t="s">
        <v>125</v>
      </c>
    </row>
    <row r="490" s="13" customFormat="1">
      <c r="A490" s="13"/>
      <c r="B490" s="230"/>
      <c r="C490" s="231"/>
      <c r="D490" s="232" t="s">
        <v>135</v>
      </c>
      <c r="E490" s="233" t="s">
        <v>20</v>
      </c>
      <c r="F490" s="234" t="s">
        <v>559</v>
      </c>
      <c r="G490" s="231"/>
      <c r="H490" s="235">
        <v>24.5</v>
      </c>
      <c r="I490" s="236"/>
      <c r="J490" s="231"/>
      <c r="K490" s="231"/>
      <c r="L490" s="237"/>
      <c r="M490" s="238"/>
      <c r="N490" s="239"/>
      <c r="O490" s="239"/>
      <c r="P490" s="239"/>
      <c r="Q490" s="239"/>
      <c r="R490" s="239"/>
      <c r="S490" s="239"/>
      <c r="T490" s="24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1" t="s">
        <v>135</v>
      </c>
      <c r="AU490" s="241" t="s">
        <v>82</v>
      </c>
      <c r="AV490" s="13" t="s">
        <v>82</v>
      </c>
      <c r="AW490" s="13" t="s">
        <v>36</v>
      </c>
      <c r="AX490" s="13" t="s">
        <v>74</v>
      </c>
      <c r="AY490" s="241" t="s">
        <v>125</v>
      </c>
    </row>
    <row r="491" s="13" customFormat="1">
      <c r="A491" s="13"/>
      <c r="B491" s="230"/>
      <c r="C491" s="231"/>
      <c r="D491" s="232" t="s">
        <v>135</v>
      </c>
      <c r="E491" s="233" t="s">
        <v>20</v>
      </c>
      <c r="F491" s="234" t="s">
        <v>552</v>
      </c>
      <c r="G491" s="231"/>
      <c r="H491" s="235">
        <v>24.5</v>
      </c>
      <c r="I491" s="236"/>
      <c r="J491" s="231"/>
      <c r="K491" s="231"/>
      <c r="L491" s="237"/>
      <c r="M491" s="238"/>
      <c r="N491" s="239"/>
      <c r="O491" s="239"/>
      <c r="P491" s="239"/>
      <c r="Q491" s="239"/>
      <c r="R491" s="239"/>
      <c r="S491" s="239"/>
      <c r="T491" s="24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1" t="s">
        <v>135</v>
      </c>
      <c r="AU491" s="241" t="s">
        <v>82</v>
      </c>
      <c r="AV491" s="13" t="s">
        <v>82</v>
      </c>
      <c r="AW491" s="13" t="s">
        <v>36</v>
      </c>
      <c r="AX491" s="13" t="s">
        <v>74</v>
      </c>
      <c r="AY491" s="241" t="s">
        <v>125</v>
      </c>
    </row>
    <row r="492" s="14" customFormat="1">
      <c r="A492" s="14"/>
      <c r="B492" s="254"/>
      <c r="C492" s="255"/>
      <c r="D492" s="232" t="s">
        <v>135</v>
      </c>
      <c r="E492" s="256" t="s">
        <v>20</v>
      </c>
      <c r="F492" s="257" t="s">
        <v>484</v>
      </c>
      <c r="G492" s="255"/>
      <c r="H492" s="256" t="s">
        <v>20</v>
      </c>
      <c r="I492" s="258"/>
      <c r="J492" s="255"/>
      <c r="K492" s="255"/>
      <c r="L492" s="259"/>
      <c r="M492" s="260"/>
      <c r="N492" s="261"/>
      <c r="O492" s="261"/>
      <c r="P492" s="261"/>
      <c r="Q492" s="261"/>
      <c r="R492" s="261"/>
      <c r="S492" s="261"/>
      <c r="T492" s="26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3" t="s">
        <v>135</v>
      </c>
      <c r="AU492" s="263" t="s">
        <v>82</v>
      </c>
      <c r="AV492" s="14" t="s">
        <v>8</v>
      </c>
      <c r="AW492" s="14" t="s">
        <v>36</v>
      </c>
      <c r="AX492" s="14" t="s">
        <v>74</v>
      </c>
      <c r="AY492" s="263" t="s">
        <v>125</v>
      </c>
    </row>
    <row r="493" s="13" customFormat="1">
      <c r="A493" s="13"/>
      <c r="B493" s="230"/>
      <c r="C493" s="231"/>
      <c r="D493" s="232" t="s">
        <v>135</v>
      </c>
      <c r="E493" s="233" t="s">
        <v>20</v>
      </c>
      <c r="F493" s="234" t="s">
        <v>568</v>
      </c>
      <c r="G493" s="231"/>
      <c r="H493" s="235">
        <v>8</v>
      </c>
      <c r="I493" s="236"/>
      <c r="J493" s="231"/>
      <c r="K493" s="231"/>
      <c r="L493" s="237"/>
      <c r="M493" s="238"/>
      <c r="N493" s="239"/>
      <c r="O493" s="239"/>
      <c r="P493" s="239"/>
      <c r="Q493" s="239"/>
      <c r="R493" s="239"/>
      <c r="S493" s="239"/>
      <c r="T493" s="24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1" t="s">
        <v>135</v>
      </c>
      <c r="AU493" s="241" t="s">
        <v>82</v>
      </c>
      <c r="AV493" s="13" t="s">
        <v>82</v>
      </c>
      <c r="AW493" s="13" t="s">
        <v>36</v>
      </c>
      <c r="AX493" s="13" t="s">
        <v>74</v>
      </c>
      <c r="AY493" s="241" t="s">
        <v>125</v>
      </c>
    </row>
    <row r="494" s="13" customFormat="1">
      <c r="A494" s="13"/>
      <c r="B494" s="230"/>
      <c r="C494" s="231"/>
      <c r="D494" s="232" t="s">
        <v>135</v>
      </c>
      <c r="E494" s="233" t="s">
        <v>20</v>
      </c>
      <c r="F494" s="234" t="s">
        <v>569</v>
      </c>
      <c r="G494" s="231"/>
      <c r="H494" s="235">
        <v>8</v>
      </c>
      <c r="I494" s="236"/>
      <c r="J494" s="231"/>
      <c r="K494" s="231"/>
      <c r="L494" s="237"/>
      <c r="M494" s="238"/>
      <c r="N494" s="239"/>
      <c r="O494" s="239"/>
      <c r="P494" s="239"/>
      <c r="Q494" s="239"/>
      <c r="R494" s="239"/>
      <c r="S494" s="239"/>
      <c r="T494" s="24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1" t="s">
        <v>135</v>
      </c>
      <c r="AU494" s="241" t="s">
        <v>82</v>
      </c>
      <c r="AV494" s="13" t="s">
        <v>82</v>
      </c>
      <c r="AW494" s="13" t="s">
        <v>36</v>
      </c>
      <c r="AX494" s="13" t="s">
        <v>74</v>
      </c>
      <c r="AY494" s="241" t="s">
        <v>125</v>
      </c>
    </row>
    <row r="495" s="14" customFormat="1">
      <c r="A495" s="14"/>
      <c r="B495" s="254"/>
      <c r="C495" s="255"/>
      <c r="D495" s="232" t="s">
        <v>135</v>
      </c>
      <c r="E495" s="256" t="s">
        <v>20</v>
      </c>
      <c r="F495" s="257" t="s">
        <v>485</v>
      </c>
      <c r="G495" s="255"/>
      <c r="H495" s="256" t="s">
        <v>20</v>
      </c>
      <c r="I495" s="258"/>
      <c r="J495" s="255"/>
      <c r="K495" s="255"/>
      <c r="L495" s="259"/>
      <c r="M495" s="260"/>
      <c r="N495" s="261"/>
      <c r="O495" s="261"/>
      <c r="P495" s="261"/>
      <c r="Q495" s="261"/>
      <c r="R495" s="261"/>
      <c r="S495" s="261"/>
      <c r="T495" s="26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3" t="s">
        <v>135</v>
      </c>
      <c r="AU495" s="263" t="s">
        <v>82</v>
      </c>
      <c r="AV495" s="14" t="s">
        <v>8</v>
      </c>
      <c r="AW495" s="14" t="s">
        <v>36</v>
      </c>
      <c r="AX495" s="14" t="s">
        <v>74</v>
      </c>
      <c r="AY495" s="263" t="s">
        <v>125</v>
      </c>
    </row>
    <row r="496" s="13" customFormat="1">
      <c r="A496" s="13"/>
      <c r="B496" s="230"/>
      <c r="C496" s="231"/>
      <c r="D496" s="232" t="s">
        <v>135</v>
      </c>
      <c r="E496" s="233" t="s">
        <v>20</v>
      </c>
      <c r="F496" s="234" t="s">
        <v>559</v>
      </c>
      <c r="G496" s="231"/>
      <c r="H496" s="235">
        <v>24.5</v>
      </c>
      <c r="I496" s="236"/>
      <c r="J496" s="231"/>
      <c r="K496" s="231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135</v>
      </c>
      <c r="AU496" s="241" t="s">
        <v>82</v>
      </c>
      <c r="AV496" s="13" t="s">
        <v>82</v>
      </c>
      <c r="AW496" s="13" t="s">
        <v>36</v>
      </c>
      <c r="AX496" s="13" t="s">
        <v>74</v>
      </c>
      <c r="AY496" s="241" t="s">
        <v>125</v>
      </c>
    </row>
    <row r="497" s="13" customFormat="1">
      <c r="A497" s="13"/>
      <c r="B497" s="230"/>
      <c r="C497" s="231"/>
      <c r="D497" s="232" t="s">
        <v>135</v>
      </c>
      <c r="E497" s="233" t="s">
        <v>20</v>
      </c>
      <c r="F497" s="234" t="s">
        <v>552</v>
      </c>
      <c r="G497" s="231"/>
      <c r="H497" s="235">
        <v>24.5</v>
      </c>
      <c r="I497" s="236"/>
      <c r="J497" s="231"/>
      <c r="K497" s="231"/>
      <c r="L497" s="237"/>
      <c r="M497" s="238"/>
      <c r="N497" s="239"/>
      <c r="O497" s="239"/>
      <c r="P497" s="239"/>
      <c r="Q497" s="239"/>
      <c r="R497" s="239"/>
      <c r="S497" s="239"/>
      <c r="T497" s="24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1" t="s">
        <v>135</v>
      </c>
      <c r="AU497" s="241" t="s">
        <v>82</v>
      </c>
      <c r="AV497" s="13" t="s">
        <v>82</v>
      </c>
      <c r="AW497" s="13" t="s">
        <v>36</v>
      </c>
      <c r="AX497" s="13" t="s">
        <v>74</v>
      </c>
      <c r="AY497" s="241" t="s">
        <v>125</v>
      </c>
    </row>
    <row r="498" s="14" customFormat="1">
      <c r="A498" s="14"/>
      <c r="B498" s="254"/>
      <c r="C498" s="255"/>
      <c r="D498" s="232" t="s">
        <v>135</v>
      </c>
      <c r="E498" s="256" t="s">
        <v>20</v>
      </c>
      <c r="F498" s="257" t="s">
        <v>487</v>
      </c>
      <c r="G498" s="255"/>
      <c r="H498" s="256" t="s">
        <v>20</v>
      </c>
      <c r="I498" s="258"/>
      <c r="J498" s="255"/>
      <c r="K498" s="255"/>
      <c r="L498" s="259"/>
      <c r="M498" s="260"/>
      <c r="N498" s="261"/>
      <c r="O498" s="261"/>
      <c r="P498" s="261"/>
      <c r="Q498" s="261"/>
      <c r="R498" s="261"/>
      <c r="S498" s="261"/>
      <c r="T498" s="26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3" t="s">
        <v>135</v>
      </c>
      <c r="AU498" s="263" t="s">
        <v>82</v>
      </c>
      <c r="AV498" s="14" t="s">
        <v>8</v>
      </c>
      <c r="AW498" s="14" t="s">
        <v>36</v>
      </c>
      <c r="AX498" s="14" t="s">
        <v>74</v>
      </c>
      <c r="AY498" s="263" t="s">
        <v>125</v>
      </c>
    </row>
    <row r="499" s="13" customFormat="1">
      <c r="A499" s="13"/>
      <c r="B499" s="230"/>
      <c r="C499" s="231"/>
      <c r="D499" s="232" t="s">
        <v>135</v>
      </c>
      <c r="E499" s="233" t="s">
        <v>20</v>
      </c>
      <c r="F499" s="234" t="s">
        <v>522</v>
      </c>
      <c r="G499" s="231"/>
      <c r="H499" s="235">
        <v>7.5</v>
      </c>
      <c r="I499" s="236"/>
      <c r="J499" s="231"/>
      <c r="K499" s="231"/>
      <c r="L499" s="237"/>
      <c r="M499" s="238"/>
      <c r="N499" s="239"/>
      <c r="O499" s="239"/>
      <c r="P499" s="239"/>
      <c r="Q499" s="239"/>
      <c r="R499" s="239"/>
      <c r="S499" s="239"/>
      <c r="T499" s="24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1" t="s">
        <v>135</v>
      </c>
      <c r="AU499" s="241" t="s">
        <v>82</v>
      </c>
      <c r="AV499" s="13" t="s">
        <v>82</v>
      </c>
      <c r="AW499" s="13" t="s">
        <v>36</v>
      </c>
      <c r="AX499" s="13" t="s">
        <v>74</v>
      </c>
      <c r="AY499" s="241" t="s">
        <v>125</v>
      </c>
    </row>
    <row r="500" s="13" customFormat="1">
      <c r="A500" s="13"/>
      <c r="B500" s="230"/>
      <c r="C500" s="231"/>
      <c r="D500" s="232" t="s">
        <v>135</v>
      </c>
      <c r="E500" s="233" t="s">
        <v>20</v>
      </c>
      <c r="F500" s="234" t="s">
        <v>512</v>
      </c>
      <c r="G500" s="231"/>
      <c r="H500" s="235">
        <v>7.5</v>
      </c>
      <c r="I500" s="236"/>
      <c r="J500" s="231"/>
      <c r="K500" s="231"/>
      <c r="L500" s="237"/>
      <c r="M500" s="238"/>
      <c r="N500" s="239"/>
      <c r="O500" s="239"/>
      <c r="P500" s="239"/>
      <c r="Q500" s="239"/>
      <c r="R500" s="239"/>
      <c r="S500" s="239"/>
      <c r="T500" s="24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1" t="s">
        <v>135</v>
      </c>
      <c r="AU500" s="241" t="s">
        <v>82</v>
      </c>
      <c r="AV500" s="13" t="s">
        <v>82</v>
      </c>
      <c r="AW500" s="13" t="s">
        <v>36</v>
      </c>
      <c r="AX500" s="13" t="s">
        <v>74</v>
      </c>
      <c r="AY500" s="241" t="s">
        <v>125</v>
      </c>
    </row>
    <row r="501" s="15" customFormat="1">
      <c r="A501" s="15"/>
      <c r="B501" s="264"/>
      <c r="C501" s="265"/>
      <c r="D501" s="232" t="s">
        <v>135</v>
      </c>
      <c r="E501" s="266" t="s">
        <v>422</v>
      </c>
      <c r="F501" s="267" t="s">
        <v>262</v>
      </c>
      <c r="G501" s="265"/>
      <c r="H501" s="268">
        <v>1440</v>
      </c>
      <c r="I501" s="269"/>
      <c r="J501" s="265"/>
      <c r="K501" s="265"/>
      <c r="L501" s="270"/>
      <c r="M501" s="271"/>
      <c r="N501" s="272"/>
      <c r="O501" s="272"/>
      <c r="P501" s="272"/>
      <c r="Q501" s="272"/>
      <c r="R501" s="272"/>
      <c r="S501" s="272"/>
      <c r="T501" s="27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4" t="s">
        <v>135</v>
      </c>
      <c r="AU501" s="274" t="s">
        <v>82</v>
      </c>
      <c r="AV501" s="15" t="s">
        <v>131</v>
      </c>
      <c r="AW501" s="15" t="s">
        <v>36</v>
      </c>
      <c r="AX501" s="15" t="s">
        <v>8</v>
      </c>
      <c r="AY501" s="274" t="s">
        <v>125</v>
      </c>
    </row>
    <row r="502" s="2" customFormat="1" ht="33" customHeight="1">
      <c r="A502" s="40"/>
      <c r="B502" s="41"/>
      <c r="C502" s="212" t="s">
        <v>156</v>
      </c>
      <c r="D502" s="212" t="s">
        <v>126</v>
      </c>
      <c r="E502" s="213" t="s">
        <v>570</v>
      </c>
      <c r="F502" s="214" t="s">
        <v>571</v>
      </c>
      <c r="G502" s="215" t="s">
        <v>129</v>
      </c>
      <c r="H502" s="216">
        <v>218</v>
      </c>
      <c r="I502" s="217"/>
      <c r="J502" s="218">
        <f>ROUND(I502*H502,0)</f>
        <v>0</v>
      </c>
      <c r="K502" s="214" t="s">
        <v>130</v>
      </c>
      <c r="L502" s="46"/>
      <c r="M502" s="219" t="s">
        <v>20</v>
      </c>
      <c r="N502" s="220" t="s">
        <v>45</v>
      </c>
      <c r="O502" s="86"/>
      <c r="P502" s="221">
        <f>O502*H502</f>
        <v>0</v>
      </c>
      <c r="Q502" s="221">
        <v>0.0037349760000000001</v>
      </c>
      <c r="R502" s="221">
        <f>Q502*H502</f>
        <v>0.81422476799999999</v>
      </c>
      <c r="S502" s="221">
        <v>0</v>
      </c>
      <c r="T502" s="222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3" t="s">
        <v>219</v>
      </c>
      <c r="AT502" s="223" t="s">
        <v>126</v>
      </c>
      <c r="AU502" s="223" t="s">
        <v>82</v>
      </c>
      <c r="AY502" s="19" t="s">
        <v>125</v>
      </c>
      <c r="BE502" s="224">
        <f>IF(N502="základní",J502,0)</f>
        <v>0</v>
      </c>
      <c r="BF502" s="224">
        <f>IF(N502="snížená",J502,0)</f>
        <v>0</v>
      </c>
      <c r="BG502" s="224">
        <f>IF(N502="zákl. přenesená",J502,0)</f>
        <v>0</v>
      </c>
      <c r="BH502" s="224">
        <f>IF(N502="sníž. přenesená",J502,0)</f>
        <v>0</v>
      </c>
      <c r="BI502" s="224">
        <f>IF(N502="nulová",J502,0)</f>
        <v>0</v>
      </c>
      <c r="BJ502" s="19" t="s">
        <v>8</v>
      </c>
      <c r="BK502" s="224">
        <f>ROUND(I502*H502,0)</f>
        <v>0</v>
      </c>
      <c r="BL502" s="19" t="s">
        <v>219</v>
      </c>
      <c r="BM502" s="223" t="s">
        <v>572</v>
      </c>
    </row>
    <row r="503" s="2" customFormat="1">
      <c r="A503" s="40"/>
      <c r="B503" s="41"/>
      <c r="C503" s="42"/>
      <c r="D503" s="225" t="s">
        <v>133</v>
      </c>
      <c r="E503" s="42"/>
      <c r="F503" s="226" t="s">
        <v>573</v>
      </c>
      <c r="G503" s="42"/>
      <c r="H503" s="42"/>
      <c r="I503" s="227"/>
      <c r="J503" s="42"/>
      <c r="K503" s="42"/>
      <c r="L503" s="46"/>
      <c r="M503" s="228"/>
      <c r="N503" s="229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133</v>
      </c>
      <c r="AU503" s="19" t="s">
        <v>82</v>
      </c>
    </row>
    <row r="504" s="14" customFormat="1">
      <c r="A504" s="14"/>
      <c r="B504" s="254"/>
      <c r="C504" s="255"/>
      <c r="D504" s="232" t="s">
        <v>135</v>
      </c>
      <c r="E504" s="256" t="s">
        <v>20</v>
      </c>
      <c r="F504" s="257" t="s">
        <v>468</v>
      </c>
      <c r="G504" s="255"/>
      <c r="H504" s="256" t="s">
        <v>20</v>
      </c>
      <c r="I504" s="258"/>
      <c r="J504" s="255"/>
      <c r="K504" s="255"/>
      <c r="L504" s="259"/>
      <c r="M504" s="260"/>
      <c r="N504" s="261"/>
      <c r="O504" s="261"/>
      <c r="P504" s="261"/>
      <c r="Q504" s="261"/>
      <c r="R504" s="261"/>
      <c r="S504" s="261"/>
      <c r="T504" s="26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3" t="s">
        <v>135</v>
      </c>
      <c r="AU504" s="263" t="s">
        <v>82</v>
      </c>
      <c r="AV504" s="14" t="s">
        <v>8</v>
      </c>
      <c r="AW504" s="14" t="s">
        <v>36</v>
      </c>
      <c r="AX504" s="14" t="s">
        <v>74</v>
      </c>
      <c r="AY504" s="263" t="s">
        <v>125</v>
      </c>
    </row>
    <row r="505" s="13" customFormat="1">
      <c r="A505" s="13"/>
      <c r="B505" s="230"/>
      <c r="C505" s="231"/>
      <c r="D505" s="232" t="s">
        <v>135</v>
      </c>
      <c r="E505" s="233" t="s">
        <v>20</v>
      </c>
      <c r="F505" s="234" t="s">
        <v>574</v>
      </c>
      <c r="G505" s="231"/>
      <c r="H505" s="235">
        <v>21</v>
      </c>
      <c r="I505" s="236"/>
      <c r="J505" s="231"/>
      <c r="K505" s="231"/>
      <c r="L505" s="237"/>
      <c r="M505" s="238"/>
      <c r="N505" s="239"/>
      <c r="O505" s="239"/>
      <c r="P505" s="239"/>
      <c r="Q505" s="239"/>
      <c r="R505" s="239"/>
      <c r="S505" s="239"/>
      <c r="T505" s="24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1" t="s">
        <v>135</v>
      </c>
      <c r="AU505" s="241" t="s">
        <v>82</v>
      </c>
      <c r="AV505" s="13" t="s">
        <v>82</v>
      </c>
      <c r="AW505" s="13" t="s">
        <v>36</v>
      </c>
      <c r="AX505" s="13" t="s">
        <v>74</v>
      </c>
      <c r="AY505" s="241" t="s">
        <v>125</v>
      </c>
    </row>
    <row r="506" s="13" customFormat="1">
      <c r="A506" s="13"/>
      <c r="B506" s="230"/>
      <c r="C506" s="231"/>
      <c r="D506" s="232" t="s">
        <v>135</v>
      </c>
      <c r="E506" s="233" t="s">
        <v>20</v>
      </c>
      <c r="F506" s="234" t="s">
        <v>575</v>
      </c>
      <c r="G506" s="231"/>
      <c r="H506" s="235">
        <v>21</v>
      </c>
      <c r="I506" s="236"/>
      <c r="J506" s="231"/>
      <c r="K506" s="231"/>
      <c r="L506" s="237"/>
      <c r="M506" s="238"/>
      <c r="N506" s="239"/>
      <c r="O506" s="239"/>
      <c r="P506" s="239"/>
      <c r="Q506" s="239"/>
      <c r="R506" s="239"/>
      <c r="S506" s="239"/>
      <c r="T506" s="24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1" t="s">
        <v>135</v>
      </c>
      <c r="AU506" s="241" t="s">
        <v>82</v>
      </c>
      <c r="AV506" s="13" t="s">
        <v>82</v>
      </c>
      <c r="AW506" s="13" t="s">
        <v>36</v>
      </c>
      <c r="AX506" s="13" t="s">
        <v>74</v>
      </c>
      <c r="AY506" s="241" t="s">
        <v>125</v>
      </c>
    </row>
    <row r="507" s="14" customFormat="1">
      <c r="A507" s="14"/>
      <c r="B507" s="254"/>
      <c r="C507" s="255"/>
      <c r="D507" s="232" t="s">
        <v>135</v>
      </c>
      <c r="E507" s="256" t="s">
        <v>20</v>
      </c>
      <c r="F507" s="257" t="s">
        <v>469</v>
      </c>
      <c r="G507" s="255"/>
      <c r="H507" s="256" t="s">
        <v>20</v>
      </c>
      <c r="I507" s="258"/>
      <c r="J507" s="255"/>
      <c r="K507" s="255"/>
      <c r="L507" s="259"/>
      <c r="M507" s="260"/>
      <c r="N507" s="261"/>
      <c r="O507" s="261"/>
      <c r="P507" s="261"/>
      <c r="Q507" s="261"/>
      <c r="R507" s="261"/>
      <c r="S507" s="261"/>
      <c r="T507" s="26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3" t="s">
        <v>135</v>
      </c>
      <c r="AU507" s="263" t="s">
        <v>82</v>
      </c>
      <c r="AV507" s="14" t="s">
        <v>8</v>
      </c>
      <c r="AW507" s="14" t="s">
        <v>36</v>
      </c>
      <c r="AX507" s="14" t="s">
        <v>74</v>
      </c>
      <c r="AY507" s="263" t="s">
        <v>125</v>
      </c>
    </row>
    <row r="508" s="13" customFormat="1">
      <c r="A508" s="13"/>
      <c r="B508" s="230"/>
      <c r="C508" s="231"/>
      <c r="D508" s="232" t="s">
        <v>135</v>
      </c>
      <c r="E508" s="233" t="s">
        <v>20</v>
      </c>
      <c r="F508" s="234" t="s">
        <v>576</v>
      </c>
      <c r="G508" s="231"/>
      <c r="H508" s="235">
        <v>17</v>
      </c>
      <c r="I508" s="236"/>
      <c r="J508" s="231"/>
      <c r="K508" s="231"/>
      <c r="L508" s="237"/>
      <c r="M508" s="238"/>
      <c r="N508" s="239"/>
      <c r="O508" s="239"/>
      <c r="P508" s="239"/>
      <c r="Q508" s="239"/>
      <c r="R508" s="239"/>
      <c r="S508" s="239"/>
      <c r="T508" s="24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1" t="s">
        <v>135</v>
      </c>
      <c r="AU508" s="241" t="s">
        <v>82</v>
      </c>
      <c r="AV508" s="13" t="s">
        <v>82</v>
      </c>
      <c r="AW508" s="13" t="s">
        <v>36</v>
      </c>
      <c r="AX508" s="13" t="s">
        <v>74</v>
      </c>
      <c r="AY508" s="241" t="s">
        <v>125</v>
      </c>
    </row>
    <row r="509" s="13" customFormat="1">
      <c r="A509" s="13"/>
      <c r="B509" s="230"/>
      <c r="C509" s="231"/>
      <c r="D509" s="232" t="s">
        <v>135</v>
      </c>
      <c r="E509" s="233" t="s">
        <v>20</v>
      </c>
      <c r="F509" s="234" t="s">
        <v>577</v>
      </c>
      <c r="G509" s="231"/>
      <c r="H509" s="235">
        <v>17</v>
      </c>
      <c r="I509" s="236"/>
      <c r="J509" s="231"/>
      <c r="K509" s="231"/>
      <c r="L509" s="237"/>
      <c r="M509" s="238"/>
      <c r="N509" s="239"/>
      <c r="O509" s="239"/>
      <c r="P509" s="239"/>
      <c r="Q509" s="239"/>
      <c r="R509" s="239"/>
      <c r="S509" s="239"/>
      <c r="T509" s="24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1" t="s">
        <v>135</v>
      </c>
      <c r="AU509" s="241" t="s">
        <v>82</v>
      </c>
      <c r="AV509" s="13" t="s">
        <v>82</v>
      </c>
      <c r="AW509" s="13" t="s">
        <v>36</v>
      </c>
      <c r="AX509" s="13" t="s">
        <v>74</v>
      </c>
      <c r="AY509" s="241" t="s">
        <v>125</v>
      </c>
    </row>
    <row r="510" s="14" customFormat="1">
      <c r="A510" s="14"/>
      <c r="B510" s="254"/>
      <c r="C510" s="255"/>
      <c r="D510" s="232" t="s">
        <v>135</v>
      </c>
      <c r="E510" s="256" t="s">
        <v>20</v>
      </c>
      <c r="F510" s="257" t="s">
        <v>474</v>
      </c>
      <c r="G510" s="255"/>
      <c r="H510" s="256" t="s">
        <v>20</v>
      </c>
      <c r="I510" s="258"/>
      <c r="J510" s="255"/>
      <c r="K510" s="255"/>
      <c r="L510" s="259"/>
      <c r="M510" s="260"/>
      <c r="N510" s="261"/>
      <c r="O510" s="261"/>
      <c r="P510" s="261"/>
      <c r="Q510" s="261"/>
      <c r="R510" s="261"/>
      <c r="S510" s="261"/>
      <c r="T510" s="26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3" t="s">
        <v>135</v>
      </c>
      <c r="AU510" s="263" t="s">
        <v>82</v>
      </c>
      <c r="AV510" s="14" t="s">
        <v>8</v>
      </c>
      <c r="AW510" s="14" t="s">
        <v>36</v>
      </c>
      <c r="AX510" s="14" t="s">
        <v>74</v>
      </c>
      <c r="AY510" s="263" t="s">
        <v>125</v>
      </c>
    </row>
    <row r="511" s="13" customFormat="1">
      <c r="A511" s="13"/>
      <c r="B511" s="230"/>
      <c r="C511" s="231"/>
      <c r="D511" s="232" t="s">
        <v>135</v>
      </c>
      <c r="E511" s="233" t="s">
        <v>20</v>
      </c>
      <c r="F511" s="234" t="s">
        <v>578</v>
      </c>
      <c r="G511" s="231"/>
      <c r="H511" s="235">
        <v>18.5</v>
      </c>
      <c r="I511" s="236"/>
      <c r="J511" s="231"/>
      <c r="K511" s="231"/>
      <c r="L511" s="237"/>
      <c r="M511" s="238"/>
      <c r="N511" s="239"/>
      <c r="O511" s="239"/>
      <c r="P511" s="239"/>
      <c r="Q511" s="239"/>
      <c r="R511" s="239"/>
      <c r="S511" s="239"/>
      <c r="T511" s="24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1" t="s">
        <v>135</v>
      </c>
      <c r="AU511" s="241" t="s">
        <v>82</v>
      </c>
      <c r="AV511" s="13" t="s">
        <v>82</v>
      </c>
      <c r="AW511" s="13" t="s">
        <v>36</v>
      </c>
      <c r="AX511" s="13" t="s">
        <v>74</v>
      </c>
      <c r="AY511" s="241" t="s">
        <v>125</v>
      </c>
    </row>
    <row r="512" s="13" customFormat="1">
      <c r="A512" s="13"/>
      <c r="B512" s="230"/>
      <c r="C512" s="231"/>
      <c r="D512" s="232" t="s">
        <v>135</v>
      </c>
      <c r="E512" s="233" t="s">
        <v>20</v>
      </c>
      <c r="F512" s="234" t="s">
        <v>579</v>
      </c>
      <c r="G512" s="231"/>
      <c r="H512" s="235">
        <v>18.5</v>
      </c>
      <c r="I512" s="236"/>
      <c r="J512" s="231"/>
      <c r="K512" s="231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135</v>
      </c>
      <c r="AU512" s="241" t="s">
        <v>82</v>
      </c>
      <c r="AV512" s="13" t="s">
        <v>82</v>
      </c>
      <c r="AW512" s="13" t="s">
        <v>36</v>
      </c>
      <c r="AX512" s="13" t="s">
        <v>74</v>
      </c>
      <c r="AY512" s="241" t="s">
        <v>125</v>
      </c>
    </row>
    <row r="513" s="14" customFormat="1">
      <c r="A513" s="14"/>
      <c r="B513" s="254"/>
      <c r="C513" s="255"/>
      <c r="D513" s="232" t="s">
        <v>135</v>
      </c>
      <c r="E513" s="256" t="s">
        <v>20</v>
      </c>
      <c r="F513" s="257" t="s">
        <v>475</v>
      </c>
      <c r="G513" s="255"/>
      <c r="H513" s="256" t="s">
        <v>20</v>
      </c>
      <c r="I513" s="258"/>
      <c r="J513" s="255"/>
      <c r="K513" s="255"/>
      <c r="L513" s="259"/>
      <c r="M513" s="260"/>
      <c r="N513" s="261"/>
      <c r="O513" s="261"/>
      <c r="P513" s="261"/>
      <c r="Q513" s="261"/>
      <c r="R513" s="261"/>
      <c r="S513" s="261"/>
      <c r="T513" s="26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3" t="s">
        <v>135</v>
      </c>
      <c r="AU513" s="263" t="s">
        <v>82</v>
      </c>
      <c r="AV513" s="14" t="s">
        <v>8</v>
      </c>
      <c r="AW513" s="14" t="s">
        <v>36</v>
      </c>
      <c r="AX513" s="14" t="s">
        <v>74</v>
      </c>
      <c r="AY513" s="263" t="s">
        <v>125</v>
      </c>
    </row>
    <row r="514" s="13" customFormat="1">
      <c r="A514" s="13"/>
      <c r="B514" s="230"/>
      <c r="C514" s="231"/>
      <c r="D514" s="232" t="s">
        <v>135</v>
      </c>
      <c r="E514" s="233" t="s">
        <v>20</v>
      </c>
      <c r="F514" s="234" t="s">
        <v>547</v>
      </c>
      <c r="G514" s="231"/>
      <c r="H514" s="235">
        <v>19.5</v>
      </c>
      <c r="I514" s="236"/>
      <c r="J514" s="231"/>
      <c r="K514" s="231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135</v>
      </c>
      <c r="AU514" s="241" t="s">
        <v>82</v>
      </c>
      <c r="AV514" s="13" t="s">
        <v>82</v>
      </c>
      <c r="AW514" s="13" t="s">
        <v>36</v>
      </c>
      <c r="AX514" s="13" t="s">
        <v>74</v>
      </c>
      <c r="AY514" s="241" t="s">
        <v>125</v>
      </c>
    </row>
    <row r="515" s="13" customFormat="1">
      <c r="A515" s="13"/>
      <c r="B515" s="230"/>
      <c r="C515" s="231"/>
      <c r="D515" s="232" t="s">
        <v>135</v>
      </c>
      <c r="E515" s="233" t="s">
        <v>20</v>
      </c>
      <c r="F515" s="234" t="s">
        <v>580</v>
      </c>
      <c r="G515" s="231"/>
      <c r="H515" s="235">
        <v>19.5</v>
      </c>
      <c r="I515" s="236"/>
      <c r="J515" s="231"/>
      <c r="K515" s="231"/>
      <c r="L515" s="237"/>
      <c r="M515" s="238"/>
      <c r="N515" s="239"/>
      <c r="O515" s="239"/>
      <c r="P515" s="239"/>
      <c r="Q515" s="239"/>
      <c r="R515" s="239"/>
      <c r="S515" s="239"/>
      <c r="T515" s="24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1" t="s">
        <v>135</v>
      </c>
      <c r="AU515" s="241" t="s">
        <v>82</v>
      </c>
      <c r="AV515" s="13" t="s">
        <v>82</v>
      </c>
      <c r="AW515" s="13" t="s">
        <v>36</v>
      </c>
      <c r="AX515" s="13" t="s">
        <v>74</v>
      </c>
      <c r="AY515" s="241" t="s">
        <v>125</v>
      </c>
    </row>
    <row r="516" s="14" customFormat="1">
      <c r="A516" s="14"/>
      <c r="B516" s="254"/>
      <c r="C516" s="255"/>
      <c r="D516" s="232" t="s">
        <v>135</v>
      </c>
      <c r="E516" s="256" t="s">
        <v>20</v>
      </c>
      <c r="F516" s="257" t="s">
        <v>482</v>
      </c>
      <c r="G516" s="255"/>
      <c r="H516" s="256" t="s">
        <v>20</v>
      </c>
      <c r="I516" s="258"/>
      <c r="J516" s="255"/>
      <c r="K516" s="255"/>
      <c r="L516" s="259"/>
      <c r="M516" s="260"/>
      <c r="N516" s="261"/>
      <c r="O516" s="261"/>
      <c r="P516" s="261"/>
      <c r="Q516" s="261"/>
      <c r="R516" s="261"/>
      <c r="S516" s="261"/>
      <c r="T516" s="26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3" t="s">
        <v>135</v>
      </c>
      <c r="AU516" s="263" t="s">
        <v>82</v>
      </c>
      <c r="AV516" s="14" t="s">
        <v>8</v>
      </c>
      <c r="AW516" s="14" t="s">
        <v>36</v>
      </c>
      <c r="AX516" s="14" t="s">
        <v>74</v>
      </c>
      <c r="AY516" s="263" t="s">
        <v>125</v>
      </c>
    </row>
    <row r="517" s="13" customFormat="1">
      <c r="A517" s="13"/>
      <c r="B517" s="230"/>
      <c r="C517" s="231"/>
      <c r="D517" s="232" t="s">
        <v>135</v>
      </c>
      <c r="E517" s="233" t="s">
        <v>20</v>
      </c>
      <c r="F517" s="234" t="s">
        <v>581</v>
      </c>
      <c r="G517" s="231"/>
      <c r="H517" s="235">
        <v>16.5</v>
      </c>
      <c r="I517" s="236"/>
      <c r="J517" s="231"/>
      <c r="K517" s="231"/>
      <c r="L517" s="237"/>
      <c r="M517" s="238"/>
      <c r="N517" s="239"/>
      <c r="O517" s="239"/>
      <c r="P517" s="239"/>
      <c r="Q517" s="239"/>
      <c r="R517" s="239"/>
      <c r="S517" s="239"/>
      <c r="T517" s="24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1" t="s">
        <v>135</v>
      </c>
      <c r="AU517" s="241" t="s">
        <v>82</v>
      </c>
      <c r="AV517" s="13" t="s">
        <v>82</v>
      </c>
      <c r="AW517" s="13" t="s">
        <v>36</v>
      </c>
      <c r="AX517" s="13" t="s">
        <v>74</v>
      </c>
      <c r="AY517" s="241" t="s">
        <v>125</v>
      </c>
    </row>
    <row r="518" s="13" customFormat="1">
      <c r="A518" s="13"/>
      <c r="B518" s="230"/>
      <c r="C518" s="231"/>
      <c r="D518" s="232" t="s">
        <v>135</v>
      </c>
      <c r="E518" s="233" t="s">
        <v>20</v>
      </c>
      <c r="F518" s="234" t="s">
        <v>582</v>
      </c>
      <c r="G518" s="231"/>
      <c r="H518" s="235">
        <v>16.5</v>
      </c>
      <c r="I518" s="236"/>
      <c r="J518" s="231"/>
      <c r="K518" s="231"/>
      <c r="L518" s="237"/>
      <c r="M518" s="238"/>
      <c r="N518" s="239"/>
      <c r="O518" s="239"/>
      <c r="P518" s="239"/>
      <c r="Q518" s="239"/>
      <c r="R518" s="239"/>
      <c r="S518" s="239"/>
      <c r="T518" s="24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1" t="s">
        <v>135</v>
      </c>
      <c r="AU518" s="241" t="s">
        <v>82</v>
      </c>
      <c r="AV518" s="13" t="s">
        <v>82</v>
      </c>
      <c r="AW518" s="13" t="s">
        <v>36</v>
      </c>
      <c r="AX518" s="13" t="s">
        <v>74</v>
      </c>
      <c r="AY518" s="241" t="s">
        <v>125</v>
      </c>
    </row>
    <row r="519" s="14" customFormat="1">
      <c r="A519" s="14"/>
      <c r="B519" s="254"/>
      <c r="C519" s="255"/>
      <c r="D519" s="232" t="s">
        <v>135</v>
      </c>
      <c r="E519" s="256" t="s">
        <v>20</v>
      </c>
      <c r="F519" s="257" t="s">
        <v>484</v>
      </c>
      <c r="G519" s="255"/>
      <c r="H519" s="256" t="s">
        <v>20</v>
      </c>
      <c r="I519" s="258"/>
      <c r="J519" s="255"/>
      <c r="K519" s="255"/>
      <c r="L519" s="259"/>
      <c r="M519" s="260"/>
      <c r="N519" s="261"/>
      <c r="O519" s="261"/>
      <c r="P519" s="261"/>
      <c r="Q519" s="261"/>
      <c r="R519" s="261"/>
      <c r="S519" s="261"/>
      <c r="T519" s="26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3" t="s">
        <v>135</v>
      </c>
      <c r="AU519" s="263" t="s">
        <v>82</v>
      </c>
      <c r="AV519" s="14" t="s">
        <v>8</v>
      </c>
      <c r="AW519" s="14" t="s">
        <v>36</v>
      </c>
      <c r="AX519" s="14" t="s">
        <v>74</v>
      </c>
      <c r="AY519" s="263" t="s">
        <v>125</v>
      </c>
    </row>
    <row r="520" s="13" customFormat="1">
      <c r="A520" s="13"/>
      <c r="B520" s="230"/>
      <c r="C520" s="231"/>
      <c r="D520" s="232" t="s">
        <v>135</v>
      </c>
      <c r="E520" s="233" t="s">
        <v>20</v>
      </c>
      <c r="F520" s="234" t="s">
        <v>581</v>
      </c>
      <c r="G520" s="231"/>
      <c r="H520" s="235">
        <v>16.5</v>
      </c>
      <c r="I520" s="236"/>
      <c r="J520" s="231"/>
      <c r="K520" s="231"/>
      <c r="L520" s="237"/>
      <c r="M520" s="238"/>
      <c r="N520" s="239"/>
      <c r="O520" s="239"/>
      <c r="P520" s="239"/>
      <c r="Q520" s="239"/>
      <c r="R520" s="239"/>
      <c r="S520" s="239"/>
      <c r="T520" s="24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1" t="s">
        <v>135</v>
      </c>
      <c r="AU520" s="241" t="s">
        <v>82</v>
      </c>
      <c r="AV520" s="13" t="s">
        <v>82</v>
      </c>
      <c r="AW520" s="13" t="s">
        <v>36</v>
      </c>
      <c r="AX520" s="13" t="s">
        <v>74</v>
      </c>
      <c r="AY520" s="241" t="s">
        <v>125</v>
      </c>
    </row>
    <row r="521" s="13" customFormat="1">
      <c r="A521" s="13"/>
      <c r="B521" s="230"/>
      <c r="C521" s="231"/>
      <c r="D521" s="232" t="s">
        <v>135</v>
      </c>
      <c r="E521" s="233" t="s">
        <v>20</v>
      </c>
      <c r="F521" s="234" t="s">
        <v>582</v>
      </c>
      <c r="G521" s="231"/>
      <c r="H521" s="235">
        <v>16.5</v>
      </c>
      <c r="I521" s="236"/>
      <c r="J521" s="231"/>
      <c r="K521" s="231"/>
      <c r="L521" s="237"/>
      <c r="M521" s="238"/>
      <c r="N521" s="239"/>
      <c r="O521" s="239"/>
      <c r="P521" s="239"/>
      <c r="Q521" s="239"/>
      <c r="R521" s="239"/>
      <c r="S521" s="239"/>
      <c r="T521" s="24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1" t="s">
        <v>135</v>
      </c>
      <c r="AU521" s="241" t="s">
        <v>82</v>
      </c>
      <c r="AV521" s="13" t="s">
        <v>82</v>
      </c>
      <c r="AW521" s="13" t="s">
        <v>36</v>
      </c>
      <c r="AX521" s="13" t="s">
        <v>74</v>
      </c>
      <c r="AY521" s="241" t="s">
        <v>125</v>
      </c>
    </row>
    <row r="522" s="15" customFormat="1">
      <c r="A522" s="15"/>
      <c r="B522" s="264"/>
      <c r="C522" s="265"/>
      <c r="D522" s="232" t="s">
        <v>135</v>
      </c>
      <c r="E522" s="266" t="s">
        <v>425</v>
      </c>
      <c r="F522" s="267" t="s">
        <v>262</v>
      </c>
      <c r="G522" s="265"/>
      <c r="H522" s="268">
        <v>218</v>
      </c>
      <c r="I522" s="269"/>
      <c r="J522" s="265"/>
      <c r="K522" s="265"/>
      <c r="L522" s="270"/>
      <c r="M522" s="271"/>
      <c r="N522" s="272"/>
      <c r="O522" s="272"/>
      <c r="P522" s="272"/>
      <c r="Q522" s="272"/>
      <c r="R522" s="272"/>
      <c r="S522" s="272"/>
      <c r="T522" s="273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4" t="s">
        <v>135</v>
      </c>
      <c r="AU522" s="274" t="s">
        <v>82</v>
      </c>
      <c r="AV522" s="15" t="s">
        <v>131</v>
      </c>
      <c r="AW522" s="15" t="s">
        <v>36</v>
      </c>
      <c r="AX522" s="15" t="s">
        <v>8</v>
      </c>
      <c r="AY522" s="274" t="s">
        <v>125</v>
      </c>
    </row>
    <row r="523" s="2" customFormat="1" ht="55.5" customHeight="1">
      <c r="A523" s="40"/>
      <c r="B523" s="41"/>
      <c r="C523" s="212" t="s">
        <v>163</v>
      </c>
      <c r="D523" s="212" t="s">
        <v>126</v>
      </c>
      <c r="E523" s="213" t="s">
        <v>583</v>
      </c>
      <c r="F523" s="214" t="s">
        <v>584</v>
      </c>
      <c r="G523" s="215" t="s">
        <v>129</v>
      </c>
      <c r="H523" s="216">
        <v>243</v>
      </c>
      <c r="I523" s="217"/>
      <c r="J523" s="218">
        <f>ROUND(I523*H523,0)</f>
        <v>0</v>
      </c>
      <c r="K523" s="214" t="s">
        <v>130</v>
      </c>
      <c r="L523" s="46"/>
      <c r="M523" s="219" t="s">
        <v>20</v>
      </c>
      <c r="N523" s="220" t="s">
        <v>45</v>
      </c>
      <c r="O523" s="86"/>
      <c r="P523" s="221">
        <f>O523*H523</f>
        <v>0</v>
      </c>
      <c r="Q523" s="221">
        <v>3.642E-05</v>
      </c>
      <c r="R523" s="221">
        <f>Q523*H523</f>
        <v>0.0088500599999999999</v>
      </c>
      <c r="S523" s="221">
        <v>0</v>
      </c>
      <c r="T523" s="222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23" t="s">
        <v>219</v>
      </c>
      <c r="AT523" s="223" t="s">
        <v>126</v>
      </c>
      <c r="AU523" s="223" t="s">
        <v>82</v>
      </c>
      <c r="AY523" s="19" t="s">
        <v>125</v>
      </c>
      <c r="BE523" s="224">
        <f>IF(N523="základní",J523,0)</f>
        <v>0</v>
      </c>
      <c r="BF523" s="224">
        <f>IF(N523="snížená",J523,0)</f>
        <v>0</v>
      </c>
      <c r="BG523" s="224">
        <f>IF(N523="zákl. přenesená",J523,0)</f>
        <v>0</v>
      </c>
      <c r="BH523" s="224">
        <f>IF(N523="sníž. přenesená",J523,0)</f>
        <v>0</v>
      </c>
      <c r="BI523" s="224">
        <f>IF(N523="nulová",J523,0)</f>
        <v>0</v>
      </c>
      <c r="BJ523" s="19" t="s">
        <v>8</v>
      </c>
      <c r="BK523" s="224">
        <f>ROUND(I523*H523,0)</f>
        <v>0</v>
      </c>
      <c r="BL523" s="19" t="s">
        <v>219</v>
      </c>
      <c r="BM523" s="223" t="s">
        <v>585</v>
      </c>
    </row>
    <row r="524" s="2" customFormat="1">
      <c r="A524" s="40"/>
      <c r="B524" s="41"/>
      <c r="C524" s="42"/>
      <c r="D524" s="225" t="s">
        <v>133</v>
      </c>
      <c r="E524" s="42"/>
      <c r="F524" s="226" t="s">
        <v>586</v>
      </c>
      <c r="G524" s="42"/>
      <c r="H524" s="42"/>
      <c r="I524" s="227"/>
      <c r="J524" s="42"/>
      <c r="K524" s="42"/>
      <c r="L524" s="46"/>
      <c r="M524" s="228"/>
      <c r="N524" s="229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133</v>
      </c>
      <c r="AU524" s="19" t="s">
        <v>82</v>
      </c>
    </row>
    <row r="525" s="13" customFormat="1">
      <c r="A525" s="13"/>
      <c r="B525" s="230"/>
      <c r="C525" s="231"/>
      <c r="D525" s="232" t="s">
        <v>135</v>
      </c>
      <c r="E525" s="233" t="s">
        <v>20</v>
      </c>
      <c r="F525" s="234" t="s">
        <v>413</v>
      </c>
      <c r="G525" s="231"/>
      <c r="H525" s="235">
        <v>243</v>
      </c>
      <c r="I525" s="236"/>
      <c r="J525" s="231"/>
      <c r="K525" s="231"/>
      <c r="L525" s="237"/>
      <c r="M525" s="238"/>
      <c r="N525" s="239"/>
      <c r="O525" s="239"/>
      <c r="P525" s="239"/>
      <c r="Q525" s="239"/>
      <c r="R525" s="239"/>
      <c r="S525" s="239"/>
      <c r="T525" s="24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1" t="s">
        <v>135</v>
      </c>
      <c r="AU525" s="241" t="s">
        <v>82</v>
      </c>
      <c r="AV525" s="13" t="s">
        <v>82</v>
      </c>
      <c r="AW525" s="13" t="s">
        <v>36</v>
      </c>
      <c r="AX525" s="13" t="s">
        <v>8</v>
      </c>
      <c r="AY525" s="241" t="s">
        <v>125</v>
      </c>
    </row>
    <row r="526" s="2" customFormat="1" ht="55.5" customHeight="1">
      <c r="A526" s="40"/>
      <c r="B526" s="41"/>
      <c r="C526" s="212" t="s">
        <v>169</v>
      </c>
      <c r="D526" s="212" t="s">
        <v>126</v>
      </c>
      <c r="E526" s="213" t="s">
        <v>587</v>
      </c>
      <c r="F526" s="214" t="s">
        <v>588</v>
      </c>
      <c r="G526" s="215" t="s">
        <v>129</v>
      </c>
      <c r="H526" s="216">
        <v>2633</v>
      </c>
      <c r="I526" s="217"/>
      <c r="J526" s="218">
        <f>ROUND(I526*H526,0)</f>
        <v>0</v>
      </c>
      <c r="K526" s="214" t="s">
        <v>130</v>
      </c>
      <c r="L526" s="46"/>
      <c r="M526" s="219" t="s">
        <v>20</v>
      </c>
      <c r="N526" s="220" t="s">
        <v>45</v>
      </c>
      <c r="O526" s="86"/>
      <c r="P526" s="221">
        <f>O526*H526</f>
        <v>0</v>
      </c>
      <c r="Q526" s="221">
        <v>7.7600000000000002E-05</v>
      </c>
      <c r="R526" s="221">
        <f>Q526*H526</f>
        <v>0.2043208</v>
      </c>
      <c r="S526" s="221">
        <v>0</v>
      </c>
      <c r="T526" s="222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23" t="s">
        <v>219</v>
      </c>
      <c r="AT526" s="223" t="s">
        <v>126</v>
      </c>
      <c r="AU526" s="223" t="s">
        <v>82</v>
      </c>
      <c r="AY526" s="19" t="s">
        <v>125</v>
      </c>
      <c r="BE526" s="224">
        <f>IF(N526="základní",J526,0)</f>
        <v>0</v>
      </c>
      <c r="BF526" s="224">
        <f>IF(N526="snížená",J526,0)</f>
        <v>0</v>
      </c>
      <c r="BG526" s="224">
        <f>IF(N526="zákl. přenesená",J526,0)</f>
        <v>0</v>
      </c>
      <c r="BH526" s="224">
        <f>IF(N526="sníž. přenesená",J526,0)</f>
        <v>0</v>
      </c>
      <c r="BI526" s="224">
        <f>IF(N526="nulová",J526,0)</f>
        <v>0</v>
      </c>
      <c r="BJ526" s="19" t="s">
        <v>8</v>
      </c>
      <c r="BK526" s="224">
        <f>ROUND(I526*H526,0)</f>
        <v>0</v>
      </c>
      <c r="BL526" s="19" t="s">
        <v>219</v>
      </c>
      <c r="BM526" s="223" t="s">
        <v>589</v>
      </c>
    </row>
    <row r="527" s="2" customFormat="1">
      <c r="A527" s="40"/>
      <c r="B527" s="41"/>
      <c r="C527" s="42"/>
      <c r="D527" s="225" t="s">
        <v>133</v>
      </c>
      <c r="E527" s="42"/>
      <c r="F527" s="226" t="s">
        <v>590</v>
      </c>
      <c r="G527" s="42"/>
      <c r="H527" s="42"/>
      <c r="I527" s="227"/>
      <c r="J527" s="42"/>
      <c r="K527" s="42"/>
      <c r="L527" s="46"/>
      <c r="M527" s="228"/>
      <c r="N527" s="229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133</v>
      </c>
      <c r="AU527" s="19" t="s">
        <v>82</v>
      </c>
    </row>
    <row r="528" s="13" customFormat="1">
      <c r="A528" s="13"/>
      <c r="B528" s="230"/>
      <c r="C528" s="231"/>
      <c r="D528" s="232" t="s">
        <v>135</v>
      </c>
      <c r="E528" s="233" t="s">
        <v>20</v>
      </c>
      <c r="F528" s="234" t="s">
        <v>591</v>
      </c>
      <c r="G528" s="231"/>
      <c r="H528" s="235">
        <v>2633</v>
      </c>
      <c r="I528" s="236"/>
      <c r="J528" s="231"/>
      <c r="K528" s="231"/>
      <c r="L528" s="237"/>
      <c r="M528" s="238"/>
      <c r="N528" s="239"/>
      <c r="O528" s="239"/>
      <c r="P528" s="239"/>
      <c r="Q528" s="239"/>
      <c r="R528" s="239"/>
      <c r="S528" s="239"/>
      <c r="T528" s="24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1" t="s">
        <v>135</v>
      </c>
      <c r="AU528" s="241" t="s">
        <v>82</v>
      </c>
      <c r="AV528" s="13" t="s">
        <v>82</v>
      </c>
      <c r="AW528" s="13" t="s">
        <v>36</v>
      </c>
      <c r="AX528" s="13" t="s">
        <v>8</v>
      </c>
      <c r="AY528" s="241" t="s">
        <v>125</v>
      </c>
    </row>
    <row r="529" s="2" customFormat="1" ht="55.5" customHeight="1">
      <c r="A529" s="40"/>
      <c r="B529" s="41"/>
      <c r="C529" s="212" t="s">
        <v>151</v>
      </c>
      <c r="D529" s="212" t="s">
        <v>126</v>
      </c>
      <c r="E529" s="213" t="s">
        <v>592</v>
      </c>
      <c r="F529" s="214" t="s">
        <v>593</v>
      </c>
      <c r="G529" s="215" t="s">
        <v>129</v>
      </c>
      <c r="H529" s="216">
        <v>218</v>
      </c>
      <c r="I529" s="217"/>
      <c r="J529" s="218">
        <f>ROUND(I529*H529,0)</f>
        <v>0</v>
      </c>
      <c r="K529" s="214" t="s">
        <v>130</v>
      </c>
      <c r="L529" s="46"/>
      <c r="M529" s="219" t="s">
        <v>20</v>
      </c>
      <c r="N529" s="220" t="s">
        <v>45</v>
      </c>
      <c r="O529" s="86"/>
      <c r="P529" s="221">
        <f>O529*H529</f>
        <v>0</v>
      </c>
      <c r="Q529" s="221">
        <v>0.00010839</v>
      </c>
      <c r="R529" s="221">
        <f>Q529*H529</f>
        <v>0.023629020000000001</v>
      </c>
      <c r="S529" s="221">
        <v>0</v>
      </c>
      <c r="T529" s="222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23" t="s">
        <v>219</v>
      </c>
      <c r="AT529" s="223" t="s">
        <v>126</v>
      </c>
      <c r="AU529" s="223" t="s">
        <v>82</v>
      </c>
      <c r="AY529" s="19" t="s">
        <v>125</v>
      </c>
      <c r="BE529" s="224">
        <f>IF(N529="základní",J529,0)</f>
        <v>0</v>
      </c>
      <c r="BF529" s="224">
        <f>IF(N529="snížená",J529,0)</f>
        <v>0</v>
      </c>
      <c r="BG529" s="224">
        <f>IF(N529="zákl. přenesená",J529,0)</f>
        <v>0</v>
      </c>
      <c r="BH529" s="224">
        <f>IF(N529="sníž. přenesená",J529,0)</f>
        <v>0</v>
      </c>
      <c r="BI529" s="224">
        <f>IF(N529="nulová",J529,0)</f>
        <v>0</v>
      </c>
      <c r="BJ529" s="19" t="s">
        <v>8</v>
      </c>
      <c r="BK529" s="224">
        <f>ROUND(I529*H529,0)</f>
        <v>0</v>
      </c>
      <c r="BL529" s="19" t="s">
        <v>219</v>
      </c>
      <c r="BM529" s="223" t="s">
        <v>594</v>
      </c>
    </row>
    <row r="530" s="2" customFormat="1">
      <c r="A530" s="40"/>
      <c r="B530" s="41"/>
      <c r="C530" s="42"/>
      <c r="D530" s="225" t="s">
        <v>133</v>
      </c>
      <c r="E530" s="42"/>
      <c r="F530" s="226" t="s">
        <v>595</v>
      </c>
      <c r="G530" s="42"/>
      <c r="H530" s="42"/>
      <c r="I530" s="227"/>
      <c r="J530" s="42"/>
      <c r="K530" s="42"/>
      <c r="L530" s="46"/>
      <c r="M530" s="228"/>
      <c r="N530" s="229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133</v>
      </c>
      <c r="AU530" s="19" t="s">
        <v>82</v>
      </c>
    </row>
    <row r="531" s="13" customFormat="1">
      <c r="A531" s="13"/>
      <c r="B531" s="230"/>
      <c r="C531" s="231"/>
      <c r="D531" s="232" t="s">
        <v>135</v>
      </c>
      <c r="E531" s="233" t="s">
        <v>20</v>
      </c>
      <c r="F531" s="234" t="s">
        <v>425</v>
      </c>
      <c r="G531" s="231"/>
      <c r="H531" s="235">
        <v>218</v>
      </c>
      <c r="I531" s="236"/>
      <c r="J531" s="231"/>
      <c r="K531" s="231"/>
      <c r="L531" s="237"/>
      <c r="M531" s="238"/>
      <c r="N531" s="239"/>
      <c r="O531" s="239"/>
      <c r="P531" s="239"/>
      <c r="Q531" s="239"/>
      <c r="R531" s="239"/>
      <c r="S531" s="239"/>
      <c r="T531" s="24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1" t="s">
        <v>135</v>
      </c>
      <c r="AU531" s="241" t="s">
        <v>82</v>
      </c>
      <c r="AV531" s="13" t="s">
        <v>82</v>
      </c>
      <c r="AW531" s="13" t="s">
        <v>36</v>
      </c>
      <c r="AX531" s="13" t="s">
        <v>8</v>
      </c>
      <c r="AY531" s="241" t="s">
        <v>125</v>
      </c>
    </row>
    <row r="532" s="2" customFormat="1" ht="24.15" customHeight="1">
      <c r="A532" s="40"/>
      <c r="B532" s="41"/>
      <c r="C532" s="212" t="s">
        <v>180</v>
      </c>
      <c r="D532" s="212" t="s">
        <v>126</v>
      </c>
      <c r="E532" s="213" t="s">
        <v>596</v>
      </c>
      <c r="F532" s="214" t="s">
        <v>597</v>
      </c>
      <c r="G532" s="215" t="s">
        <v>144</v>
      </c>
      <c r="H532" s="216">
        <v>233</v>
      </c>
      <c r="I532" s="217"/>
      <c r="J532" s="218">
        <f>ROUND(I532*H532,0)</f>
        <v>0</v>
      </c>
      <c r="K532" s="214" t="s">
        <v>130</v>
      </c>
      <c r="L532" s="46"/>
      <c r="M532" s="219" t="s">
        <v>20</v>
      </c>
      <c r="N532" s="220" t="s">
        <v>45</v>
      </c>
      <c r="O532" s="86"/>
      <c r="P532" s="221">
        <f>O532*H532</f>
        <v>0</v>
      </c>
      <c r="Q532" s="221">
        <v>0.00021557</v>
      </c>
      <c r="R532" s="221">
        <f>Q532*H532</f>
        <v>0.050227809999999998</v>
      </c>
      <c r="S532" s="221">
        <v>0</v>
      </c>
      <c r="T532" s="222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3" t="s">
        <v>219</v>
      </c>
      <c r="AT532" s="223" t="s">
        <v>126</v>
      </c>
      <c r="AU532" s="223" t="s">
        <v>82</v>
      </c>
      <c r="AY532" s="19" t="s">
        <v>125</v>
      </c>
      <c r="BE532" s="224">
        <f>IF(N532="základní",J532,0)</f>
        <v>0</v>
      </c>
      <c r="BF532" s="224">
        <f>IF(N532="snížená",J532,0)</f>
        <v>0</v>
      </c>
      <c r="BG532" s="224">
        <f>IF(N532="zákl. přenesená",J532,0)</f>
        <v>0</v>
      </c>
      <c r="BH532" s="224">
        <f>IF(N532="sníž. přenesená",J532,0)</f>
        <v>0</v>
      </c>
      <c r="BI532" s="224">
        <f>IF(N532="nulová",J532,0)</f>
        <v>0</v>
      </c>
      <c r="BJ532" s="19" t="s">
        <v>8</v>
      </c>
      <c r="BK532" s="224">
        <f>ROUND(I532*H532,0)</f>
        <v>0</v>
      </c>
      <c r="BL532" s="19" t="s">
        <v>219</v>
      </c>
      <c r="BM532" s="223" t="s">
        <v>598</v>
      </c>
    </row>
    <row r="533" s="2" customFormat="1">
      <c r="A533" s="40"/>
      <c r="B533" s="41"/>
      <c r="C533" s="42"/>
      <c r="D533" s="225" t="s">
        <v>133</v>
      </c>
      <c r="E533" s="42"/>
      <c r="F533" s="226" t="s">
        <v>599</v>
      </c>
      <c r="G533" s="42"/>
      <c r="H533" s="42"/>
      <c r="I533" s="227"/>
      <c r="J533" s="42"/>
      <c r="K533" s="42"/>
      <c r="L533" s="46"/>
      <c r="M533" s="228"/>
      <c r="N533" s="229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133</v>
      </c>
      <c r="AU533" s="19" t="s">
        <v>82</v>
      </c>
    </row>
    <row r="534" s="13" customFormat="1">
      <c r="A534" s="13"/>
      <c r="B534" s="230"/>
      <c r="C534" s="231"/>
      <c r="D534" s="232" t="s">
        <v>135</v>
      </c>
      <c r="E534" s="233" t="s">
        <v>20</v>
      </c>
      <c r="F534" s="234" t="s">
        <v>600</v>
      </c>
      <c r="G534" s="231"/>
      <c r="H534" s="235">
        <v>82</v>
      </c>
      <c r="I534" s="236"/>
      <c r="J534" s="231"/>
      <c r="K534" s="231"/>
      <c r="L534" s="237"/>
      <c r="M534" s="238"/>
      <c r="N534" s="239"/>
      <c r="O534" s="239"/>
      <c r="P534" s="239"/>
      <c r="Q534" s="239"/>
      <c r="R534" s="239"/>
      <c r="S534" s="239"/>
      <c r="T534" s="24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1" t="s">
        <v>135</v>
      </c>
      <c r="AU534" s="241" t="s">
        <v>82</v>
      </c>
      <c r="AV534" s="13" t="s">
        <v>82</v>
      </c>
      <c r="AW534" s="13" t="s">
        <v>36</v>
      </c>
      <c r="AX534" s="13" t="s">
        <v>74</v>
      </c>
      <c r="AY534" s="241" t="s">
        <v>125</v>
      </c>
    </row>
    <row r="535" s="13" customFormat="1">
      <c r="A535" s="13"/>
      <c r="B535" s="230"/>
      <c r="C535" s="231"/>
      <c r="D535" s="232" t="s">
        <v>135</v>
      </c>
      <c r="E535" s="233" t="s">
        <v>20</v>
      </c>
      <c r="F535" s="234" t="s">
        <v>601</v>
      </c>
      <c r="G535" s="231"/>
      <c r="H535" s="235">
        <v>75</v>
      </c>
      <c r="I535" s="236"/>
      <c r="J535" s="231"/>
      <c r="K535" s="231"/>
      <c r="L535" s="237"/>
      <c r="M535" s="238"/>
      <c r="N535" s="239"/>
      <c r="O535" s="239"/>
      <c r="P535" s="239"/>
      <c r="Q535" s="239"/>
      <c r="R535" s="239"/>
      <c r="S535" s="239"/>
      <c r="T535" s="24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1" t="s">
        <v>135</v>
      </c>
      <c r="AU535" s="241" t="s">
        <v>82</v>
      </c>
      <c r="AV535" s="13" t="s">
        <v>82</v>
      </c>
      <c r="AW535" s="13" t="s">
        <v>36</v>
      </c>
      <c r="AX535" s="13" t="s">
        <v>74</v>
      </c>
      <c r="AY535" s="241" t="s">
        <v>125</v>
      </c>
    </row>
    <row r="536" s="13" customFormat="1">
      <c r="A536" s="13"/>
      <c r="B536" s="230"/>
      <c r="C536" s="231"/>
      <c r="D536" s="232" t="s">
        <v>135</v>
      </c>
      <c r="E536" s="233" t="s">
        <v>20</v>
      </c>
      <c r="F536" s="234" t="s">
        <v>602</v>
      </c>
      <c r="G536" s="231"/>
      <c r="H536" s="235">
        <v>76</v>
      </c>
      <c r="I536" s="236"/>
      <c r="J536" s="231"/>
      <c r="K536" s="231"/>
      <c r="L536" s="237"/>
      <c r="M536" s="238"/>
      <c r="N536" s="239"/>
      <c r="O536" s="239"/>
      <c r="P536" s="239"/>
      <c r="Q536" s="239"/>
      <c r="R536" s="239"/>
      <c r="S536" s="239"/>
      <c r="T536" s="24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1" t="s">
        <v>135</v>
      </c>
      <c r="AU536" s="241" t="s">
        <v>82</v>
      </c>
      <c r="AV536" s="13" t="s">
        <v>82</v>
      </c>
      <c r="AW536" s="13" t="s">
        <v>36</v>
      </c>
      <c r="AX536" s="13" t="s">
        <v>74</v>
      </c>
      <c r="AY536" s="241" t="s">
        <v>125</v>
      </c>
    </row>
    <row r="537" s="15" customFormat="1">
      <c r="A537" s="15"/>
      <c r="B537" s="264"/>
      <c r="C537" s="265"/>
      <c r="D537" s="232" t="s">
        <v>135</v>
      </c>
      <c r="E537" s="266" t="s">
        <v>20</v>
      </c>
      <c r="F537" s="267" t="s">
        <v>262</v>
      </c>
      <c r="G537" s="265"/>
      <c r="H537" s="268">
        <v>233</v>
      </c>
      <c r="I537" s="269"/>
      <c r="J537" s="265"/>
      <c r="K537" s="265"/>
      <c r="L537" s="270"/>
      <c r="M537" s="271"/>
      <c r="N537" s="272"/>
      <c r="O537" s="272"/>
      <c r="P537" s="272"/>
      <c r="Q537" s="272"/>
      <c r="R537" s="272"/>
      <c r="S537" s="272"/>
      <c r="T537" s="273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74" t="s">
        <v>135</v>
      </c>
      <c r="AU537" s="274" t="s">
        <v>82</v>
      </c>
      <c r="AV537" s="15" t="s">
        <v>131</v>
      </c>
      <c r="AW537" s="15" t="s">
        <v>36</v>
      </c>
      <c r="AX537" s="15" t="s">
        <v>8</v>
      </c>
      <c r="AY537" s="274" t="s">
        <v>125</v>
      </c>
    </row>
    <row r="538" s="2" customFormat="1" ht="21.75" customHeight="1">
      <c r="A538" s="40"/>
      <c r="B538" s="41"/>
      <c r="C538" s="212" t="s">
        <v>187</v>
      </c>
      <c r="D538" s="212" t="s">
        <v>126</v>
      </c>
      <c r="E538" s="213" t="s">
        <v>603</v>
      </c>
      <c r="F538" s="214" t="s">
        <v>604</v>
      </c>
      <c r="G538" s="215" t="s">
        <v>605</v>
      </c>
      <c r="H538" s="216">
        <v>291</v>
      </c>
      <c r="I538" s="217"/>
      <c r="J538" s="218">
        <f>ROUND(I538*H538,0)</f>
        <v>0</v>
      </c>
      <c r="K538" s="214" t="s">
        <v>130</v>
      </c>
      <c r="L538" s="46"/>
      <c r="M538" s="219" t="s">
        <v>20</v>
      </c>
      <c r="N538" s="220" t="s">
        <v>45</v>
      </c>
      <c r="O538" s="86"/>
      <c r="P538" s="221">
        <f>O538*H538</f>
        <v>0</v>
      </c>
      <c r="Q538" s="221">
        <v>0.00043114</v>
      </c>
      <c r="R538" s="221">
        <f>Q538*H538</f>
        <v>0.12546173999999999</v>
      </c>
      <c r="S538" s="221">
        <v>0</v>
      </c>
      <c r="T538" s="222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23" t="s">
        <v>219</v>
      </c>
      <c r="AT538" s="223" t="s">
        <v>126</v>
      </c>
      <c r="AU538" s="223" t="s">
        <v>82</v>
      </c>
      <c r="AY538" s="19" t="s">
        <v>125</v>
      </c>
      <c r="BE538" s="224">
        <f>IF(N538="základní",J538,0)</f>
        <v>0</v>
      </c>
      <c r="BF538" s="224">
        <f>IF(N538="snížená",J538,0)</f>
        <v>0</v>
      </c>
      <c r="BG538" s="224">
        <f>IF(N538="zákl. přenesená",J538,0)</f>
        <v>0</v>
      </c>
      <c r="BH538" s="224">
        <f>IF(N538="sníž. přenesená",J538,0)</f>
        <v>0</v>
      </c>
      <c r="BI538" s="224">
        <f>IF(N538="nulová",J538,0)</f>
        <v>0</v>
      </c>
      <c r="BJ538" s="19" t="s">
        <v>8</v>
      </c>
      <c r="BK538" s="224">
        <f>ROUND(I538*H538,0)</f>
        <v>0</v>
      </c>
      <c r="BL538" s="19" t="s">
        <v>219</v>
      </c>
      <c r="BM538" s="223" t="s">
        <v>606</v>
      </c>
    </row>
    <row r="539" s="2" customFormat="1">
      <c r="A539" s="40"/>
      <c r="B539" s="41"/>
      <c r="C539" s="42"/>
      <c r="D539" s="225" t="s">
        <v>133</v>
      </c>
      <c r="E539" s="42"/>
      <c r="F539" s="226" t="s">
        <v>607</v>
      </c>
      <c r="G539" s="42"/>
      <c r="H539" s="42"/>
      <c r="I539" s="227"/>
      <c r="J539" s="42"/>
      <c r="K539" s="42"/>
      <c r="L539" s="46"/>
      <c r="M539" s="228"/>
      <c r="N539" s="229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133</v>
      </c>
      <c r="AU539" s="19" t="s">
        <v>82</v>
      </c>
    </row>
    <row r="540" s="13" customFormat="1">
      <c r="A540" s="13"/>
      <c r="B540" s="230"/>
      <c r="C540" s="231"/>
      <c r="D540" s="232" t="s">
        <v>135</v>
      </c>
      <c r="E540" s="233" t="s">
        <v>20</v>
      </c>
      <c r="F540" s="234" t="s">
        <v>608</v>
      </c>
      <c r="G540" s="231"/>
      <c r="H540" s="235">
        <v>131</v>
      </c>
      <c r="I540" s="236"/>
      <c r="J540" s="231"/>
      <c r="K540" s="231"/>
      <c r="L540" s="237"/>
      <c r="M540" s="238"/>
      <c r="N540" s="239"/>
      <c r="O540" s="239"/>
      <c r="P540" s="239"/>
      <c r="Q540" s="239"/>
      <c r="R540" s="239"/>
      <c r="S540" s="239"/>
      <c r="T540" s="24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1" t="s">
        <v>135</v>
      </c>
      <c r="AU540" s="241" t="s">
        <v>82</v>
      </c>
      <c r="AV540" s="13" t="s">
        <v>82</v>
      </c>
      <c r="AW540" s="13" t="s">
        <v>36</v>
      </c>
      <c r="AX540" s="13" t="s">
        <v>74</v>
      </c>
      <c r="AY540" s="241" t="s">
        <v>125</v>
      </c>
    </row>
    <row r="541" s="13" customFormat="1">
      <c r="A541" s="13"/>
      <c r="B541" s="230"/>
      <c r="C541" s="231"/>
      <c r="D541" s="232" t="s">
        <v>135</v>
      </c>
      <c r="E541" s="233" t="s">
        <v>20</v>
      </c>
      <c r="F541" s="234" t="s">
        <v>609</v>
      </c>
      <c r="G541" s="231"/>
      <c r="H541" s="235">
        <v>6</v>
      </c>
      <c r="I541" s="236"/>
      <c r="J541" s="231"/>
      <c r="K541" s="231"/>
      <c r="L541" s="237"/>
      <c r="M541" s="238"/>
      <c r="N541" s="239"/>
      <c r="O541" s="239"/>
      <c r="P541" s="239"/>
      <c r="Q541" s="239"/>
      <c r="R541" s="239"/>
      <c r="S541" s="239"/>
      <c r="T541" s="24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1" t="s">
        <v>135</v>
      </c>
      <c r="AU541" s="241" t="s">
        <v>82</v>
      </c>
      <c r="AV541" s="13" t="s">
        <v>82</v>
      </c>
      <c r="AW541" s="13" t="s">
        <v>36</v>
      </c>
      <c r="AX541" s="13" t="s">
        <v>74</v>
      </c>
      <c r="AY541" s="241" t="s">
        <v>125</v>
      </c>
    </row>
    <row r="542" s="13" customFormat="1">
      <c r="A542" s="13"/>
      <c r="B542" s="230"/>
      <c r="C542" s="231"/>
      <c r="D542" s="232" t="s">
        <v>135</v>
      </c>
      <c r="E542" s="233" t="s">
        <v>20</v>
      </c>
      <c r="F542" s="234" t="s">
        <v>610</v>
      </c>
      <c r="G542" s="231"/>
      <c r="H542" s="235">
        <v>76</v>
      </c>
      <c r="I542" s="236"/>
      <c r="J542" s="231"/>
      <c r="K542" s="231"/>
      <c r="L542" s="237"/>
      <c r="M542" s="238"/>
      <c r="N542" s="239"/>
      <c r="O542" s="239"/>
      <c r="P542" s="239"/>
      <c r="Q542" s="239"/>
      <c r="R542" s="239"/>
      <c r="S542" s="239"/>
      <c r="T542" s="24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1" t="s">
        <v>135</v>
      </c>
      <c r="AU542" s="241" t="s">
        <v>82</v>
      </c>
      <c r="AV542" s="13" t="s">
        <v>82</v>
      </c>
      <c r="AW542" s="13" t="s">
        <v>36</v>
      </c>
      <c r="AX542" s="13" t="s">
        <v>74</v>
      </c>
      <c r="AY542" s="241" t="s">
        <v>125</v>
      </c>
    </row>
    <row r="543" s="13" customFormat="1">
      <c r="A543" s="13"/>
      <c r="B543" s="230"/>
      <c r="C543" s="231"/>
      <c r="D543" s="232" t="s">
        <v>135</v>
      </c>
      <c r="E543" s="233" t="s">
        <v>20</v>
      </c>
      <c r="F543" s="234" t="s">
        <v>611</v>
      </c>
      <c r="G543" s="231"/>
      <c r="H543" s="235">
        <v>73</v>
      </c>
      <c r="I543" s="236"/>
      <c r="J543" s="231"/>
      <c r="K543" s="231"/>
      <c r="L543" s="237"/>
      <c r="M543" s="238"/>
      <c r="N543" s="239"/>
      <c r="O543" s="239"/>
      <c r="P543" s="239"/>
      <c r="Q543" s="239"/>
      <c r="R543" s="239"/>
      <c r="S543" s="239"/>
      <c r="T543" s="24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1" t="s">
        <v>135</v>
      </c>
      <c r="AU543" s="241" t="s">
        <v>82</v>
      </c>
      <c r="AV543" s="13" t="s">
        <v>82</v>
      </c>
      <c r="AW543" s="13" t="s">
        <v>36</v>
      </c>
      <c r="AX543" s="13" t="s">
        <v>74</v>
      </c>
      <c r="AY543" s="241" t="s">
        <v>125</v>
      </c>
    </row>
    <row r="544" s="13" customFormat="1">
      <c r="A544" s="13"/>
      <c r="B544" s="230"/>
      <c r="C544" s="231"/>
      <c r="D544" s="232" t="s">
        <v>135</v>
      </c>
      <c r="E544" s="233" t="s">
        <v>20</v>
      </c>
      <c r="F544" s="234" t="s">
        <v>612</v>
      </c>
      <c r="G544" s="231"/>
      <c r="H544" s="235">
        <v>5</v>
      </c>
      <c r="I544" s="236"/>
      <c r="J544" s="231"/>
      <c r="K544" s="231"/>
      <c r="L544" s="237"/>
      <c r="M544" s="238"/>
      <c r="N544" s="239"/>
      <c r="O544" s="239"/>
      <c r="P544" s="239"/>
      <c r="Q544" s="239"/>
      <c r="R544" s="239"/>
      <c r="S544" s="239"/>
      <c r="T544" s="24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1" t="s">
        <v>135</v>
      </c>
      <c r="AU544" s="241" t="s">
        <v>82</v>
      </c>
      <c r="AV544" s="13" t="s">
        <v>82</v>
      </c>
      <c r="AW544" s="13" t="s">
        <v>36</v>
      </c>
      <c r="AX544" s="13" t="s">
        <v>74</v>
      </c>
      <c r="AY544" s="241" t="s">
        <v>125</v>
      </c>
    </row>
    <row r="545" s="15" customFormat="1">
      <c r="A545" s="15"/>
      <c r="B545" s="264"/>
      <c r="C545" s="265"/>
      <c r="D545" s="232" t="s">
        <v>135</v>
      </c>
      <c r="E545" s="266" t="s">
        <v>20</v>
      </c>
      <c r="F545" s="267" t="s">
        <v>262</v>
      </c>
      <c r="G545" s="265"/>
      <c r="H545" s="268">
        <v>291</v>
      </c>
      <c r="I545" s="269"/>
      <c r="J545" s="265"/>
      <c r="K545" s="265"/>
      <c r="L545" s="270"/>
      <c r="M545" s="271"/>
      <c r="N545" s="272"/>
      <c r="O545" s="272"/>
      <c r="P545" s="272"/>
      <c r="Q545" s="272"/>
      <c r="R545" s="272"/>
      <c r="S545" s="272"/>
      <c r="T545" s="273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4" t="s">
        <v>135</v>
      </c>
      <c r="AU545" s="274" t="s">
        <v>82</v>
      </c>
      <c r="AV545" s="15" t="s">
        <v>131</v>
      </c>
      <c r="AW545" s="15" t="s">
        <v>36</v>
      </c>
      <c r="AX545" s="15" t="s">
        <v>8</v>
      </c>
      <c r="AY545" s="274" t="s">
        <v>125</v>
      </c>
    </row>
    <row r="546" s="2" customFormat="1" ht="24.15" customHeight="1">
      <c r="A546" s="40"/>
      <c r="B546" s="41"/>
      <c r="C546" s="212" t="s">
        <v>192</v>
      </c>
      <c r="D546" s="212" t="s">
        <v>126</v>
      </c>
      <c r="E546" s="213" t="s">
        <v>613</v>
      </c>
      <c r="F546" s="214" t="s">
        <v>614</v>
      </c>
      <c r="G546" s="215" t="s">
        <v>144</v>
      </c>
      <c r="H546" s="216">
        <v>90</v>
      </c>
      <c r="I546" s="217"/>
      <c r="J546" s="218">
        <f>ROUND(I546*H546,0)</f>
        <v>0</v>
      </c>
      <c r="K546" s="214" t="s">
        <v>130</v>
      </c>
      <c r="L546" s="46"/>
      <c r="M546" s="219" t="s">
        <v>20</v>
      </c>
      <c r="N546" s="220" t="s">
        <v>45</v>
      </c>
      <c r="O546" s="86"/>
      <c r="P546" s="221">
        <f>O546*H546</f>
        <v>0</v>
      </c>
      <c r="Q546" s="221">
        <v>0.00021000000000000001</v>
      </c>
      <c r="R546" s="221">
        <f>Q546*H546</f>
        <v>0.0189</v>
      </c>
      <c r="S546" s="221">
        <v>0</v>
      </c>
      <c r="T546" s="222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23" t="s">
        <v>219</v>
      </c>
      <c r="AT546" s="223" t="s">
        <v>126</v>
      </c>
      <c r="AU546" s="223" t="s">
        <v>82</v>
      </c>
      <c r="AY546" s="19" t="s">
        <v>125</v>
      </c>
      <c r="BE546" s="224">
        <f>IF(N546="základní",J546,0)</f>
        <v>0</v>
      </c>
      <c r="BF546" s="224">
        <f>IF(N546="snížená",J546,0)</f>
        <v>0</v>
      </c>
      <c r="BG546" s="224">
        <f>IF(N546="zákl. přenesená",J546,0)</f>
        <v>0</v>
      </c>
      <c r="BH546" s="224">
        <f>IF(N546="sníž. přenesená",J546,0)</f>
        <v>0</v>
      </c>
      <c r="BI546" s="224">
        <f>IF(N546="nulová",J546,0)</f>
        <v>0</v>
      </c>
      <c r="BJ546" s="19" t="s">
        <v>8</v>
      </c>
      <c r="BK546" s="224">
        <f>ROUND(I546*H546,0)</f>
        <v>0</v>
      </c>
      <c r="BL546" s="19" t="s">
        <v>219</v>
      </c>
      <c r="BM546" s="223" t="s">
        <v>615</v>
      </c>
    </row>
    <row r="547" s="2" customFormat="1">
      <c r="A547" s="40"/>
      <c r="B547" s="41"/>
      <c r="C547" s="42"/>
      <c r="D547" s="225" t="s">
        <v>133</v>
      </c>
      <c r="E547" s="42"/>
      <c r="F547" s="226" t="s">
        <v>616</v>
      </c>
      <c r="G547" s="42"/>
      <c r="H547" s="42"/>
      <c r="I547" s="227"/>
      <c r="J547" s="42"/>
      <c r="K547" s="42"/>
      <c r="L547" s="46"/>
      <c r="M547" s="228"/>
      <c r="N547" s="229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133</v>
      </c>
      <c r="AU547" s="19" t="s">
        <v>82</v>
      </c>
    </row>
    <row r="548" s="2" customFormat="1" ht="24.15" customHeight="1">
      <c r="A548" s="40"/>
      <c r="B548" s="41"/>
      <c r="C548" s="212" t="s">
        <v>198</v>
      </c>
      <c r="D548" s="212" t="s">
        <v>126</v>
      </c>
      <c r="E548" s="213" t="s">
        <v>617</v>
      </c>
      <c r="F548" s="214" t="s">
        <v>618</v>
      </c>
      <c r="G548" s="215" t="s">
        <v>144</v>
      </c>
      <c r="H548" s="216">
        <v>180</v>
      </c>
      <c r="I548" s="217"/>
      <c r="J548" s="218">
        <f>ROUND(I548*H548,0)</f>
        <v>0</v>
      </c>
      <c r="K548" s="214" t="s">
        <v>130</v>
      </c>
      <c r="L548" s="46"/>
      <c r="M548" s="219" t="s">
        <v>20</v>
      </c>
      <c r="N548" s="220" t="s">
        <v>45</v>
      </c>
      <c r="O548" s="86"/>
      <c r="P548" s="221">
        <f>O548*H548</f>
        <v>0</v>
      </c>
      <c r="Q548" s="221">
        <v>0.00034000000000000002</v>
      </c>
      <c r="R548" s="221">
        <f>Q548*H548</f>
        <v>0.061200000000000004</v>
      </c>
      <c r="S548" s="221">
        <v>0</v>
      </c>
      <c r="T548" s="222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23" t="s">
        <v>219</v>
      </c>
      <c r="AT548" s="223" t="s">
        <v>126</v>
      </c>
      <c r="AU548" s="223" t="s">
        <v>82</v>
      </c>
      <c r="AY548" s="19" t="s">
        <v>125</v>
      </c>
      <c r="BE548" s="224">
        <f>IF(N548="základní",J548,0)</f>
        <v>0</v>
      </c>
      <c r="BF548" s="224">
        <f>IF(N548="snížená",J548,0)</f>
        <v>0</v>
      </c>
      <c r="BG548" s="224">
        <f>IF(N548="zákl. přenesená",J548,0)</f>
        <v>0</v>
      </c>
      <c r="BH548" s="224">
        <f>IF(N548="sníž. přenesená",J548,0)</f>
        <v>0</v>
      </c>
      <c r="BI548" s="224">
        <f>IF(N548="nulová",J548,0)</f>
        <v>0</v>
      </c>
      <c r="BJ548" s="19" t="s">
        <v>8</v>
      </c>
      <c r="BK548" s="224">
        <f>ROUND(I548*H548,0)</f>
        <v>0</v>
      </c>
      <c r="BL548" s="19" t="s">
        <v>219</v>
      </c>
      <c r="BM548" s="223" t="s">
        <v>619</v>
      </c>
    </row>
    <row r="549" s="2" customFormat="1">
      <c r="A549" s="40"/>
      <c r="B549" s="41"/>
      <c r="C549" s="42"/>
      <c r="D549" s="225" t="s">
        <v>133</v>
      </c>
      <c r="E549" s="42"/>
      <c r="F549" s="226" t="s">
        <v>620</v>
      </c>
      <c r="G549" s="42"/>
      <c r="H549" s="42"/>
      <c r="I549" s="227"/>
      <c r="J549" s="42"/>
      <c r="K549" s="42"/>
      <c r="L549" s="46"/>
      <c r="M549" s="228"/>
      <c r="N549" s="229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133</v>
      </c>
      <c r="AU549" s="19" t="s">
        <v>82</v>
      </c>
    </row>
    <row r="550" s="2" customFormat="1" ht="24.15" customHeight="1">
      <c r="A550" s="40"/>
      <c r="B550" s="41"/>
      <c r="C550" s="212" t="s">
        <v>203</v>
      </c>
      <c r="D550" s="212" t="s">
        <v>126</v>
      </c>
      <c r="E550" s="213" t="s">
        <v>621</v>
      </c>
      <c r="F550" s="214" t="s">
        <v>622</v>
      </c>
      <c r="G550" s="215" t="s">
        <v>144</v>
      </c>
      <c r="H550" s="216">
        <v>152</v>
      </c>
      <c r="I550" s="217"/>
      <c r="J550" s="218">
        <f>ROUND(I550*H550,0)</f>
        <v>0</v>
      </c>
      <c r="K550" s="214" t="s">
        <v>130</v>
      </c>
      <c r="L550" s="46"/>
      <c r="M550" s="219" t="s">
        <v>20</v>
      </c>
      <c r="N550" s="220" t="s">
        <v>45</v>
      </c>
      <c r="O550" s="86"/>
      <c r="P550" s="221">
        <f>O550*H550</f>
        <v>0</v>
      </c>
      <c r="Q550" s="221">
        <v>0.00050000000000000001</v>
      </c>
      <c r="R550" s="221">
        <f>Q550*H550</f>
        <v>0.075999999999999998</v>
      </c>
      <c r="S550" s="221">
        <v>0</v>
      </c>
      <c r="T550" s="222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23" t="s">
        <v>219</v>
      </c>
      <c r="AT550" s="223" t="s">
        <v>126</v>
      </c>
      <c r="AU550" s="223" t="s">
        <v>82</v>
      </c>
      <c r="AY550" s="19" t="s">
        <v>125</v>
      </c>
      <c r="BE550" s="224">
        <f>IF(N550="základní",J550,0)</f>
        <v>0</v>
      </c>
      <c r="BF550" s="224">
        <f>IF(N550="snížená",J550,0)</f>
        <v>0</v>
      </c>
      <c r="BG550" s="224">
        <f>IF(N550="zákl. přenesená",J550,0)</f>
        <v>0</v>
      </c>
      <c r="BH550" s="224">
        <f>IF(N550="sníž. přenesená",J550,0)</f>
        <v>0</v>
      </c>
      <c r="BI550" s="224">
        <f>IF(N550="nulová",J550,0)</f>
        <v>0</v>
      </c>
      <c r="BJ550" s="19" t="s">
        <v>8</v>
      </c>
      <c r="BK550" s="224">
        <f>ROUND(I550*H550,0)</f>
        <v>0</v>
      </c>
      <c r="BL550" s="19" t="s">
        <v>219</v>
      </c>
      <c r="BM550" s="223" t="s">
        <v>623</v>
      </c>
    </row>
    <row r="551" s="2" customFormat="1">
      <c r="A551" s="40"/>
      <c r="B551" s="41"/>
      <c r="C551" s="42"/>
      <c r="D551" s="225" t="s">
        <v>133</v>
      </c>
      <c r="E551" s="42"/>
      <c r="F551" s="226" t="s">
        <v>624</v>
      </c>
      <c r="G551" s="42"/>
      <c r="H551" s="42"/>
      <c r="I551" s="227"/>
      <c r="J551" s="42"/>
      <c r="K551" s="42"/>
      <c r="L551" s="46"/>
      <c r="M551" s="228"/>
      <c r="N551" s="229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133</v>
      </c>
      <c r="AU551" s="19" t="s">
        <v>82</v>
      </c>
    </row>
    <row r="552" s="2" customFormat="1" ht="33" customHeight="1">
      <c r="A552" s="40"/>
      <c r="B552" s="41"/>
      <c r="C552" s="212" t="s">
        <v>208</v>
      </c>
      <c r="D552" s="212" t="s">
        <v>126</v>
      </c>
      <c r="E552" s="213" t="s">
        <v>625</v>
      </c>
      <c r="F552" s="214" t="s">
        <v>626</v>
      </c>
      <c r="G552" s="215" t="s">
        <v>144</v>
      </c>
      <c r="H552" s="216">
        <v>3</v>
      </c>
      <c r="I552" s="217"/>
      <c r="J552" s="218">
        <f>ROUND(I552*H552,0)</f>
        <v>0</v>
      </c>
      <c r="K552" s="214" t="s">
        <v>130</v>
      </c>
      <c r="L552" s="46"/>
      <c r="M552" s="219" t="s">
        <v>20</v>
      </c>
      <c r="N552" s="220" t="s">
        <v>45</v>
      </c>
      <c r="O552" s="86"/>
      <c r="P552" s="221">
        <f>O552*H552</f>
        <v>0</v>
      </c>
      <c r="Q552" s="221">
        <v>0.00027</v>
      </c>
      <c r="R552" s="221">
        <f>Q552*H552</f>
        <v>0.00080999999999999996</v>
      </c>
      <c r="S552" s="221">
        <v>0</v>
      </c>
      <c r="T552" s="222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23" t="s">
        <v>219</v>
      </c>
      <c r="AT552" s="223" t="s">
        <v>126</v>
      </c>
      <c r="AU552" s="223" t="s">
        <v>82</v>
      </c>
      <c r="AY552" s="19" t="s">
        <v>125</v>
      </c>
      <c r="BE552" s="224">
        <f>IF(N552="základní",J552,0)</f>
        <v>0</v>
      </c>
      <c r="BF552" s="224">
        <f>IF(N552="snížená",J552,0)</f>
        <v>0</v>
      </c>
      <c r="BG552" s="224">
        <f>IF(N552="zákl. přenesená",J552,0)</f>
        <v>0</v>
      </c>
      <c r="BH552" s="224">
        <f>IF(N552="sníž. přenesená",J552,0)</f>
        <v>0</v>
      </c>
      <c r="BI552" s="224">
        <f>IF(N552="nulová",J552,0)</f>
        <v>0</v>
      </c>
      <c r="BJ552" s="19" t="s">
        <v>8</v>
      </c>
      <c r="BK552" s="224">
        <f>ROUND(I552*H552,0)</f>
        <v>0</v>
      </c>
      <c r="BL552" s="19" t="s">
        <v>219</v>
      </c>
      <c r="BM552" s="223" t="s">
        <v>627</v>
      </c>
    </row>
    <row r="553" s="2" customFormat="1">
      <c r="A553" s="40"/>
      <c r="B553" s="41"/>
      <c r="C553" s="42"/>
      <c r="D553" s="225" t="s">
        <v>133</v>
      </c>
      <c r="E553" s="42"/>
      <c r="F553" s="226" t="s">
        <v>628</v>
      </c>
      <c r="G553" s="42"/>
      <c r="H553" s="42"/>
      <c r="I553" s="227"/>
      <c r="J553" s="42"/>
      <c r="K553" s="42"/>
      <c r="L553" s="46"/>
      <c r="M553" s="228"/>
      <c r="N553" s="229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133</v>
      </c>
      <c r="AU553" s="19" t="s">
        <v>82</v>
      </c>
    </row>
    <row r="554" s="2" customFormat="1" ht="33" customHeight="1">
      <c r="A554" s="40"/>
      <c r="B554" s="41"/>
      <c r="C554" s="212" t="s">
        <v>9</v>
      </c>
      <c r="D554" s="212" t="s">
        <v>126</v>
      </c>
      <c r="E554" s="213" t="s">
        <v>629</v>
      </c>
      <c r="F554" s="214" t="s">
        <v>630</v>
      </c>
      <c r="G554" s="215" t="s">
        <v>144</v>
      </c>
      <c r="H554" s="216">
        <v>30</v>
      </c>
      <c r="I554" s="217"/>
      <c r="J554" s="218">
        <f>ROUND(I554*H554,0)</f>
        <v>0</v>
      </c>
      <c r="K554" s="214" t="s">
        <v>130</v>
      </c>
      <c r="L554" s="46"/>
      <c r="M554" s="219" t="s">
        <v>20</v>
      </c>
      <c r="N554" s="220" t="s">
        <v>45</v>
      </c>
      <c r="O554" s="86"/>
      <c r="P554" s="221">
        <f>O554*H554</f>
        <v>0</v>
      </c>
      <c r="Q554" s="221">
        <v>0.00040000000000000002</v>
      </c>
      <c r="R554" s="221">
        <f>Q554*H554</f>
        <v>0.012</v>
      </c>
      <c r="S554" s="221">
        <v>0</v>
      </c>
      <c r="T554" s="222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3" t="s">
        <v>219</v>
      </c>
      <c r="AT554" s="223" t="s">
        <v>126</v>
      </c>
      <c r="AU554" s="223" t="s">
        <v>82</v>
      </c>
      <c r="AY554" s="19" t="s">
        <v>125</v>
      </c>
      <c r="BE554" s="224">
        <f>IF(N554="základní",J554,0)</f>
        <v>0</v>
      </c>
      <c r="BF554" s="224">
        <f>IF(N554="snížená",J554,0)</f>
        <v>0</v>
      </c>
      <c r="BG554" s="224">
        <f>IF(N554="zákl. přenesená",J554,0)</f>
        <v>0</v>
      </c>
      <c r="BH554" s="224">
        <f>IF(N554="sníž. přenesená",J554,0)</f>
        <v>0</v>
      </c>
      <c r="BI554" s="224">
        <f>IF(N554="nulová",J554,0)</f>
        <v>0</v>
      </c>
      <c r="BJ554" s="19" t="s">
        <v>8</v>
      </c>
      <c r="BK554" s="224">
        <f>ROUND(I554*H554,0)</f>
        <v>0</v>
      </c>
      <c r="BL554" s="19" t="s">
        <v>219</v>
      </c>
      <c r="BM554" s="223" t="s">
        <v>631</v>
      </c>
    </row>
    <row r="555" s="2" customFormat="1">
      <c r="A555" s="40"/>
      <c r="B555" s="41"/>
      <c r="C555" s="42"/>
      <c r="D555" s="225" t="s">
        <v>133</v>
      </c>
      <c r="E555" s="42"/>
      <c r="F555" s="226" t="s">
        <v>632</v>
      </c>
      <c r="G555" s="42"/>
      <c r="H555" s="42"/>
      <c r="I555" s="227"/>
      <c r="J555" s="42"/>
      <c r="K555" s="42"/>
      <c r="L555" s="46"/>
      <c r="M555" s="228"/>
      <c r="N555" s="229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133</v>
      </c>
      <c r="AU555" s="19" t="s">
        <v>82</v>
      </c>
    </row>
    <row r="556" s="2" customFormat="1" ht="33" customHeight="1">
      <c r="A556" s="40"/>
      <c r="B556" s="41"/>
      <c r="C556" s="212" t="s">
        <v>219</v>
      </c>
      <c r="D556" s="212" t="s">
        <v>126</v>
      </c>
      <c r="E556" s="213" t="s">
        <v>633</v>
      </c>
      <c r="F556" s="214" t="s">
        <v>634</v>
      </c>
      <c r="G556" s="215" t="s">
        <v>144</v>
      </c>
      <c r="H556" s="216">
        <v>14</v>
      </c>
      <c r="I556" s="217"/>
      <c r="J556" s="218">
        <f>ROUND(I556*H556,0)</f>
        <v>0</v>
      </c>
      <c r="K556" s="214" t="s">
        <v>130</v>
      </c>
      <c r="L556" s="46"/>
      <c r="M556" s="219" t="s">
        <v>20</v>
      </c>
      <c r="N556" s="220" t="s">
        <v>45</v>
      </c>
      <c r="O556" s="86"/>
      <c r="P556" s="221">
        <f>O556*H556</f>
        <v>0</v>
      </c>
      <c r="Q556" s="221">
        <v>0.00056999999999999998</v>
      </c>
      <c r="R556" s="221">
        <f>Q556*H556</f>
        <v>0.0079799999999999992</v>
      </c>
      <c r="S556" s="221">
        <v>0</v>
      </c>
      <c r="T556" s="222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3" t="s">
        <v>219</v>
      </c>
      <c r="AT556" s="223" t="s">
        <v>126</v>
      </c>
      <c r="AU556" s="223" t="s">
        <v>82</v>
      </c>
      <c r="AY556" s="19" t="s">
        <v>125</v>
      </c>
      <c r="BE556" s="224">
        <f>IF(N556="základní",J556,0)</f>
        <v>0</v>
      </c>
      <c r="BF556" s="224">
        <f>IF(N556="snížená",J556,0)</f>
        <v>0</v>
      </c>
      <c r="BG556" s="224">
        <f>IF(N556="zákl. přenesená",J556,0)</f>
        <v>0</v>
      </c>
      <c r="BH556" s="224">
        <f>IF(N556="sníž. přenesená",J556,0)</f>
        <v>0</v>
      </c>
      <c r="BI556" s="224">
        <f>IF(N556="nulová",J556,0)</f>
        <v>0</v>
      </c>
      <c r="BJ556" s="19" t="s">
        <v>8</v>
      </c>
      <c r="BK556" s="224">
        <f>ROUND(I556*H556,0)</f>
        <v>0</v>
      </c>
      <c r="BL556" s="19" t="s">
        <v>219</v>
      </c>
      <c r="BM556" s="223" t="s">
        <v>635</v>
      </c>
    </row>
    <row r="557" s="2" customFormat="1">
      <c r="A557" s="40"/>
      <c r="B557" s="41"/>
      <c r="C557" s="42"/>
      <c r="D557" s="225" t="s">
        <v>133</v>
      </c>
      <c r="E557" s="42"/>
      <c r="F557" s="226" t="s">
        <v>636</v>
      </c>
      <c r="G557" s="42"/>
      <c r="H557" s="42"/>
      <c r="I557" s="227"/>
      <c r="J557" s="42"/>
      <c r="K557" s="42"/>
      <c r="L557" s="46"/>
      <c r="M557" s="228"/>
      <c r="N557" s="229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133</v>
      </c>
      <c r="AU557" s="19" t="s">
        <v>82</v>
      </c>
    </row>
    <row r="558" s="2" customFormat="1" ht="33" customHeight="1">
      <c r="A558" s="40"/>
      <c r="B558" s="41"/>
      <c r="C558" s="212" t="s">
        <v>224</v>
      </c>
      <c r="D558" s="212" t="s">
        <v>126</v>
      </c>
      <c r="E558" s="213" t="s">
        <v>637</v>
      </c>
      <c r="F558" s="214" t="s">
        <v>638</v>
      </c>
      <c r="G558" s="215" t="s">
        <v>144</v>
      </c>
      <c r="H558" s="216">
        <v>60</v>
      </c>
      <c r="I558" s="217"/>
      <c r="J558" s="218">
        <f>ROUND(I558*H558,0)</f>
        <v>0</v>
      </c>
      <c r="K558" s="214" t="s">
        <v>130</v>
      </c>
      <c r="L558" s="46"/>
      <c r="M558" s="219" t="s">
        <v>20</v>
      </c>
      <c r="N558" s="220" t="s">
        <v>45</v>
      </c>
      <c r="O558" s="86"/>
      <c r="P558" s="221">
        <f>O558*H558</f>
        <v>0</v>
      </c>
      <c r="Q558" s="221">
        <v>0.00080000000000000004</v>
      </c>
      <c r="R558" s="221">
        <f>Q558*H558</f>
        <v>0.048000000000000001</v>
      </c>
      <c r="S558" s="221">
        <v>0</v>
      </c>
      <c r="T558" s="222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23" t="s">
        <v>219</v>
      </c>
      <c r="AT558" s="223" t="s">
        <v>126</v>
      </c>
      <c r="AU558" s="223" t="s">
        <v>82</v>
      </c>
      <c r="AY558" s="19" t="s">
        <v>125</v>
      </c>
      <c r="BE558" s="224">
        <f>IF(N558="základní",J558,0)</f>
        <v>0</v>
      </c>
      <c r="BF558" s="224">
        <f>IF(N558="snížená",J558,0)</f>
        <v>0</v>
      </c>
      <c r="BG558" s="224">
        <f>IF(N558="zákl. přenesená",J558,0)</f>
        <v>0</v>
      </c>
      <c r="BH558" s="224">
        <f>IF(N558="sníž. přenesená",J558,0)</f>
        <v>0</v>
      </c>
      <c r="BI558" s="224">
        <f>IF(N558="nulová",J558,0)</f>
        <v>0</v>
      </c>
      <c r="BJ558" s="19" t="s">
        <v>8</v>
      </c>
      <c r="BK558" s="224">
        <f>ROUND(I558*H558,0)</f>
        <v>0</v>
      </c>
      <c r="BL558" s="19" t="s">
        <v>219</v>
      </c>
      <c r="BM558" s="223" t="s">
        <v>639</v>
      </c>
    </row>
    <row r="559" s="2" customFormat="1">
      <c r="A559" s="40"/>
      <c r="B559" s="41"/>
      <c r="C559" s="42"/>
      <c r="D559" s="225" t="s">
        <v>133</v>
      </c>
      <c r="E559" s="42"/>
      <c r="F559" s="226" t="s">
        <v>640</v>
      </c>
      <c r="G559" s="42"/>
      <c r="H559" s="42"/>
      <c r="I559" s="227"/>
      <c r="J559" s="42"/>
      <c r="K559" s="42"/>
      <c r="L559" s="46"/>
      <c r="M559" s="228"/>
      <c r="N559" s="229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133</v>
      </c>
      <c r="AU559" s="19" t="s">
        <v>82</v>
      </c>
    </row>
    <row r="560" s="2" customFormat="1" ht="33" customHeight="1">
      <c r="A560" s="40"/>
      <c r="B560" s="41"/>
      <c r="C560" s="212" t="s">
        <v>230</v>
      </c>
      <c r="D560" s="212" t="s">
        <v>126</v>
      </c>
      <c r="E560" s="213" t="s">
        <v>641</v>
      </c>
      <c r="F560" s="214" t="s">
        <v>642</v>
      </c>
      <c r="G560" s="215" t="s">
        <v>144</v>
      </c>
      <c r="H560" s="216">
        <v>16</v>
      </c>
      <c r="I560" s="217"/>
      <c r="J560" s="218">
        <f>ROUND(I560*H560,0)</f>
        <v>0</v>
      </c>
      <c r="K560" s="214" t="s">
        <v>130</v>
      </c>
      <c r="L560" s="46"/>
      <c r="M560" s="219" t="s">
        <v>20</v>
      </c>
      <c r="N560" s="220" t="s">
        <v>45</v>
      </c>
      <c r="O560" s="86"/>
      <c r="P560" s="221">
        <f>O560*H560</f>
        <v>0</v>
      </c>
      <c r="Q560" s="221">
        <v>0.0011999999999999999</v>
      </c>
      <c r="R560" s="221">
        <f>Q560*H560</f>
        <v>0.019199999999999998</v>
      </c>
      <c r="S560" s="221">
        <v>0</v>
      </c>
      <c r="T560" s="222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23" t="s">
        <v>219</v>
      </c>
      <c r="AT560" s="223" t="s">
        <v>126</v>
      </c>
      <c r="AU560" s="223" t="s">
        <v>82</v>
      </c>
      <c r="AY560" s="19" t="s">
        <v>125</v>
      </c>
      <c r="BE560" s="224">
        <f>IF(N560="základní",J560,0)</f>
        <v>0</v>
      </c>
      <c r="BF560" s="224">
        <f>IF(N560="snížená",J560,0)</f>
        <v>0</v>
      </c>
      <c r="BG560" s="224">
        <f>IF(N560="zákl. přenesená",J560,0)</f>
        <v>0</v>
      </c>
      <c r="BH560" s="224">
        <f>IF(N560="sníž. přenesená",J560,0)</f>
        <v>0</v>
      </c>
      <c r="BI560" s="224">
        <f>IF(N560="nulová",J560,0)</f>
        <v>0</v>
      </c>
      <c r="BJ560" s="19" t="s">
        <v>8</v>
      </c>
      <c r="BK560" s="224">
        <f>ROUND(I560*H560,0)</f>
        <v>0</v>
      </c>
      <c r="BL560" s="19" t="s">
        <v>219</v>
      </c>
      <c r="BM560" s="223" t="s">
        <v>643</v>
      </c>
    </row>
    <row r="561" s="2" customFormat="1">
      <c r="A561" s="40"/>
      <c r="B561" s="41"/>
      <c r="C561" s="42"/>
      <c r="D561" s="225" t="s">
        <v>133</v>
      </c>
      <c r="E561" s="42"/>
      <c r="F561" s="226" t="s">
        <v>644</v>
      </c>
      <c r="G561" s="42"/>
      <c r="H561" s="42"/>
      <c r="I561" s="227"/>
      <c r="J561" s="42"/>
      <c r="K561" s="42"/>
      <c r="L561" s="46"/>
      <c r="M561" s="228"/>
      <c r="N561" s="229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133</v>
      </c>
      <c r="AU561" s="19" t="s">
        <v>82</v>
      </c>
    </row>
    <row r="562" s="2" customFormat="1" ht="37.8" customHeight="1">
      <c r="A562" s="40"/>
      <c r="B562" s="41"/>
      <c r="C562" s="212" t="s">
        <v>234</v>
      </c>
      <c r="D562" s="212" t="s">
        <v>126</v>
      </c>
      <c r="E562" s="213" t="s">
        <v>645</v>
      </c>
      <c r="F562" s="214" t="s">
        <v>646</v>
      </c>
      <c r="G562" s="215" t="s">
        <v>129</v>
      </c>
      <c r="H562" s="216">
        <v>3695.5</v>
      </c>
      <c r="I562" s="217"/>
      <c r="J562" s="218">
        <f>ROUND(I562*H562,0)</f>
        <v>0</v>
      </c>
      <c r="K562" s="214" t="s">
        <v>130</v>
      </c>
      <c r="L562" s="46"/>
      <c r="M562" s="219" t="s">
        <v>20</v>
      </c>
      <c r="N562" s="220" t="s">
        <v>45</v>
      </c>
      <c r="O562" s="86"/>
      <c r="P562" s="221">
        <f>O562*H562</f>
        <v>0</v>
      </c>
      <c r="Q562" s="221">
        <v>0.00018972349999999999</v>
      </c>
      <c r="R562" s="221">
        <f>Q562*H562</f>
        <v>0.70112319425000003</v>
      </c>
      <c r="S562" s="221">
        <v>0</v>
      </c>
      <c r="T562" s="222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23" t="s">
        <v>219</v>
      </c>
      <c r="AT562" s="223" t="s">
        <v>126</v>
      </c>
      <c r="AU562" s="223" t="s">
        <v>82</v>
      </c>
      <c r="AY562" s="19" t="s">
        <v>125</v>
      </c>
      <c r="BE562" s="224">
        <f>IF(N562="základní",J562,0)</f>
        <v>0</v>
      </c>
      <c r="BF562" s="224">
        <f>IF(N562="snížená",J562,0)</f>
        <v>0</v>
      </c>
      <c r="BG562" s="224">
        <f>IF(N562="zákl. přenesená",J562,0)</f>
        <v>0</v>
      </c>
      <c r="BH562" s="224">
        <f>IF(N562="sníž. přenesená",J562,0)</f>
        <v>0</v>
      </c>
      <c r="BI562" s="224">
        <f>IF(N562="nulová",J562,0)</f>
        <v>0</v>
      </c>
      <c r="BJ562" s="19" t="s">
        <v>8</v>
      </c>
      <c r="BK562" s="224">
        <f>ROUND(I562*H562,0)</f>
        <v>0</v>
      </c>
      <c r="BL562" s="19" t="s">
        <v>219</v>
      </c>
      <c r="BM562" s="223" t="s">
        <v>647</v>
      </c>
    </row>
    <row r="563" s="2" customFormat="1">
      <c r="A563" s="40"/>
      <c r="B563" s="41"/>
      <c r="C563" s="42"/>
      <c r="D563" s="225" t="s">
        <v>133</v>
      </c>
      <c r="E563" s="42"/>
      <c r="F563" s="226" t="s">
        <v>648</v>
      </c>
      <c r="G563" s="42"/>
      <c r="H563" s="42"/>
      <c r="I563" s="227"/>
      <c r="J563" s="42"/>
      <c r="K563" s="42"/>
      <c r="L563" s="46"/>
      <c r="M563" s="228"/>
      <c r="N563" s="229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133</v>
      </c>
      <c r="AU563" s="19" t="s">
        <v>82</v>
      </c>
    </row>
    <row r="564" s="13" customFormat="1">
      <c r="A564" s="13"/>
      <c r="B564" s="230"/>
      <c r="C564" s="231"/>
      <c r="D564" s="232" t="s">
        <v>135</v>
      </c>
      <c r="E564" s="233" t="s">
        <v>20</v>
      </c>
      <c r="F564" s="234" t="s">
        <v>649</v>
      </c>
      <c r="G564" s="231"/>
      <c r="H564" s="235">
        <v>3695.5</v>
      </c>
      <c r="I564" s="236"/>
      <c r="J564" s="231"/>
      <c r="K564" s="231"/>
      <c r="L564" s="237"/>
      <c r="M564" s="238"/>
      <c r="N564" s="239"/>
      <c r="O564" s="239"/>
      <c r="P564" s="239"/>
      <c r="Q564" s="239"/>
      <c r="R564" s="239"/>
      <c r="S564" s="239"/>
      <c r="T564" s="24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1" t="s">
        <v>135</v>
      </c>
      <c r="AU564" s="241" t="s">
        <v>82</v>
      </c>
      <c r="AV564" s="13" t="s">
        <v>82</v>
      </c>
      <c r="AW564" s="13" t="s">
        <v>36</v>
      </c>
      <c r="AX564" s="13" t="s">
        <v>8</v>
      </c>
      <c r="AY564" s="241" t="s">
        <v>125</v>
      </c>
    </row>
    <row r="565" s="2" customFormat="1" ht="37.8" customHeight="1">
      <c r="A565" s="40"/>
      <c r="B565" s="41"/>
      <c r="C565" s="212" t="s">
        <v>239</v>
      </c>
      <c r="D565" s="212" t="s">
        <v>126</v>
      </c>
      <c r="E565" s="213" t="s">
        <v>650</v>
      </c>
      <c r="F565" s="214" t="s">
        <v>651</v>
      </c>
      <c r="G565" s="215" t="s">
        <v>129</v>
      </c>
      <c r="H565" s="216">
        <v>401.5</v>
      </c>
      <c r="I565" s="217"/>
      <c r="J565" s="218">
        <f>ROUND(I565*H565,0)</f>
        <v>0</v>
      </c>
      <c r="K565" s="214" t="s">
        <v>130</v>
      </c>
      <c r="L565" s="46"/>
      <c r="M565" s="219" t="s">
        <v>20</v>
      </c>
      <c r="N565" s="220" t="s">
        <v>45</v>
      </c>
      <c r="O565" s="86"/>
      <c r="P565" s="221">
        <f>O565*H565</f>
        <v>0</v>
      </c>
      <c r="Q565" s="221">
        <v>0.00034898049999999999</v>
      </c>
      <c r="R565" s="221">
        <f>Q565*H565</f>
        <v>0.14011567075</v>
      </c>
      <c r="S565" s="221">
        <v>0</v>
      </c>
      <c r="T565" s="222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3" t="s">
        <v>219</v>
      </c>
      <c r="AT565" s="223" t="s">
        <v>126</v>
      </c>
      <c r="AU565" s="223" t="s">
        <v>82</v>
      </c>
      <c r="AY565" s="19" t="s">
        <v>125</v>
      </c>
      <c r="BE565" s="224">
        <f>IF(N565="základní",J565,0)</f>
        <v>0</v>
      </c>
      <c r="BF565" s="224">
        <f>IF(N565="snížená",J565,0)</f>
        <v>0</v>
      </c>
      <c r="BG565" s="224">
        <f>IF(N565="zákl. přenesená",J565,0)</f>
        <v>0</v>
      </c>
      <c r="BH565" s="224">
        <f>IF(N565="sníž. přenesená",J565,0)</f>
        <v>0</v>
      </c>
      <c r="BI565" s="224">
        <f>IF(N565="nulová",J565,0)</f>
        <v>0</v>
      </c>
      <c r="BJ565" s="19" t="s">
        <v>8</v>
      </c>
      <c r="BK565" s="224">
        <f>ROUND(I565*H565,0)</f>
        <v>0</v>
      </c>
      <c r="BL565" s="19" t="s">
        <v>219</v>
      </c>
      <c r="BM565" s="223" t="s">
        <v>652</v>
      </c>
    </row>
    <row r="566" s="2" customFormat="1">
      <c r="A566" s="40"/>
      <c r="B566" s="41"/>
      <c r="C566" s="42"/>
      <c r="D566" s="225" t="s">
        <v>133</v>
      </c>
      <c r="E566" s="42"/>
      <c r="F566" s="226" t="s">
        <v>653</v>
      </c>
      <c r="G566" s="42"/>
      <c r="H566" s="42"/>
      <c r="I566" s="227"/>
      <c r="J566" s="42"/>
      <c r="K566" s="42"/>
      <c r="L566" s="46"/>
      <c r="M566" s="228"/>
      <c r="N566" s="229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133</v>
      </c>
      <c r="AU566" s="19" t="s">
        <v>82</v>
      </c>
    </row>
    <row r="567" s="13" customFormat="1">
      <c r="A567" s="13"/>
      <c r="B567" s="230"/>
      <c r="C567" s="231"/>
      <c r="D567" s="232" t="s">
        <v>135</v>
      </c>
      <c r="E567" s="233" t="s">
        <v>20</v>
      </c>
      <c r="F567" s="234" t="s">
        <v>654</v>
      </c>
      <c r="G567" s="231"/>
      <c r="H567" s="235">
        <v>401.5</v>
      </c>
      <c r="I567" s="236"/>
      <c r="J567" s="231"/>
      <c r="K567" s="231"/>
      <c r="L567" s="237"/>
      <c r="M567" s="238"/>
      <c r="N567" s="239"/>
      <c r="O567" s="239"/>
      <c r="P567" s="239"/>
      <c r="Q567" s="239"/>
      <c r="R567" s="239"/>
      <c r="S567" s="239"/>
      <c r="T567" s="24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1" t="s">
        <v>135</v>
      </c>
      <c r="AU567" s="241" t="s">
        <v>82</v>
      </c>
      <c r="AV567" s="13" t="s">
        <v>82</v>
      </c>
      <c r="AW567" s="13" t="s">
        <v>36</v>
      </c>
      <c r="AX567" s="13" t="s">
        <v>8</v>
      </c>
      <c r="AY567" s="241" t="s">
        <v>125</v>
      </c>
    </row>
    <row r="568" s="2" customFormat="1" ht="33" customHeight="1">
      <c r="A568" s="40"/>
      <c r="B568" s="41"/>
      <c r="C568" s="212" t="s">
        <v>7</v>
      </c>
      <c r="D568" s="212" t="s">
        <v>126</v>
      </c>
      <c r="E568" s="213" t="s">
        <v>655</v>
      </c>
      <c r="F568" s="214" t="s">
        <v>656</v>
      </c>
      <c r="G568" s="215" t="s">
        <v>129</v>
      </c>
      <c r="H568" s="216">
        <v>4097</v>
      </c>
      <c r="I568" s="217"/>
      <c r="J568" s="218">
        <f>ROUND(I568*H568,0)</f>
        <v>0</v>
      </c>
      <c r="K568" s="214" t="s">
        <v>130</v>
      </c>
      <c r="L568" s="46"/>
      <c r="M568" s="219" t="s">
        <v>20</v>
      </c>
      <c r="N568" s="220" t="s">
        <v>45</v>
      </c>
      <c r="O568" s="86"/>
      <c r="P568" s="221">
        <f>O568*H568</f>
        <v>0</v>
      </c>
      <c r="Q568" s="221">
        <v>1.0000000000000001E-05</v>
      </c>
      <c r="R568" s="221">
        <f>Q568*H568</f>
        <v>0.040970000000000006</v>
      </c>
      <c r="S568" s="221">
        <v>0</v>
      </c>
      <c r="T568" s="222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23" t="s">
        <v>219</v>
      </c>
      <c r="AT568" s="223" t="s">
        <v>126</v>
      </c>
      <c r="AU568" s="223" t="s">
        <v>82</v>
      </c>
      <c r="AY568" s="19" t="s">
        <v>125</v>
      </c>
      <c r="BE568" s="224">
        <f>IF(N568="základní",J568,0)</f>
        <v>0</v>
      </c>
      <c r="BF568" s="224">
        <f>IF(N568="snížená",J568,0)</f>
        <v>0</v>
      </c>
      <c r="BG568" s="224">
        <f>IF(N568="zákl. přenesená",J568,0)</f>
        <v>0</v>
      </c>
      <c r="BH568" s="224">
        <f>IF(N568="sníž. přenesená",J568,0)</f>
        <v>0</v>
      </c>
      <c r="BI568" s="224">
        <f>IF(N568="nulová",J568,0)</f>
        <v>0</v>
      </c>
      <c r="BJ568" s="19" t="s">
        <v>8</v>
      </c>
      <c r="BK568" s="224">
        <f>ROUND(I568*H568,0)</f>
        <v>0</v>
      </c>
      <c r="BL568" s="19" t="s">
        <v>219</v>
      </c>
      <c r="BM568" s="223" t="s">
        <v>657</v>
      </c>
    </row>
    <row r="569" s="2" customFormat="1">
      <c r="A569" s="40"/>
      <c r="B569" s="41"/>
      <c r="C569" s="42"/>
      <c r="D569" s="225" t="s">
        <v>133</v>
      </c>
      <c r="E569" s="42"/>
      <c r="F569" s="226" t="s">
        <v>658</v>
      </c>
      <c r="G569" s="42"/>
      <c r="H569" s="42"/>
      <c r="I569" s="227"/>
      <c r="J569" s="42"/>
      <c r="K569" s="42"/>
      <c r="L569" s="46"/>
      <c r="M569" s="228"/>
      <c r="N569" s="229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133</v>
      </c>
      <c r="AU569" s="19" t="s">
        <v>82</v>
      </c>
    </row>
    <row r="570" s="13" customFormat="1">
      <c r="A570" s="13"/>
      <c r="B570" s="230"/>
      <c r="C570" s="231"/>
      <c r="D570" s="232" t="s">
        <v>135</v>
      </c>
      <c r="E570" s="233" t="s">
        <v>20</v>
      </c>
      <c r="F570" s="234" t="s">
        <v>659</v>
      </c>
      <c r="G570" s="231"/>
      <c r="H570" s="235">
        <v>4097</v>
      </c>
      <c r="I570" s="236"/>
      <c r="J570" s="231"/>
      <c r="K570" s="231"/>
      <c r="L570" s="237"/>
      <c r="M570" s="238"/>
      <c r="N570" s="239"/>
      <c r="O570" s="239"/>
      <c r="P570" s="239"/>
      <c r="Q570" s="239"/>
      <c r="R570" s="239"/>
      <c r="S570" s="239"/>
      <c r="T570" s="24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1" t="s">
        <v>135</v>
      </c>
      <c r="AU570" s="241" t="s">
        <v>82</v>
      </c>
      <c r="AV570" s="13" t="s">
        <v>82</v>
      </c>
      <c r="AW570" s="13" t="s">
        <v>36</v>
      </c>
      <c r="AX570" s="13" t="s">
        <v>8</v>
      </c>
      <c r="AY570" s="241" t="s">
        <v>125</v>
      </c>
    </row>
    <row r="571" s="2" customFormat="1" ht="49.05" customHeight="1">
      <c r="A571" s="40"/>
      <c r="B571" s="41"/>
      <c r="C571" s="212" t="s">
        <v>263</v>
      </c>
      <c r="D571" s="212" t="s">
        <v>126</v>
      </c>
      <c r="E571" s="213" t="s">
        <v>660</v>
      </c>
      <c r="F571" s="214" t="s">
        <v>661</v>
      </c>
      <c r="G571" s="215" t="s">
        <v>183</v>
      </c>
      <c r="H571" s="216">
        <v>7.8979999999999997</v>
      </c>
      <c r="I571" s="217"/>
      <c r="J571" s="218">
        <f>ROUND(I571*H571,0)</f>
        <v>0</v>
      </c>
      <c r="K571" s="214" t="s">
        <v>130</v>
      </c>
      <c r="L571" s="46"/>
      <c r="M571" s="219" t="s">
        <v>20</v>
      </c>
      <c r="N571" s="220" t="s">
        <v>45</v>
      </c>
      <c r="O571" s="86"/>
      <c r="P571" s="221">
        <f>O571*H571</f>
        <v>0</v>
      </c>
      <c r="Q571" s="221">
        <v>0</v>
      </c>
      <c r="R571" s="221">
        <f>Q571*H571</f>
        <v>0</v>
      </c>
      <c r="S571" s="221">
        <v>0</v>
      </c>
      <c r="T571" s="222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23" t="s">
        <v>219</v>
      </c>
      <c r="AT571" s="223" t="s">
        <v>126</v>
      </c>
      <c r="AU571" s="223" t="s">
        <v>82</v>
      </c>
      <c r="AY571" s="19" t="s">
        <v>125</v>
      </c>
      <c r="BE571" s="224">
        <f>IF(N571="základní",J571,0)</f>
        <v>0</v>
      </c>
      <c r="BF571" s="224">
        <f>IF(N571="snížená",J571,0)</f>
        <v>0</v>
      </c>
      <c r="BG571" s="224">
        <f>IF(N571="zákl. přenesená",J571,0)</f>
        <v>0</v>
      </c>
      <c r="BH571" s="224">
        <f>IF(N571="sníž. přenesená",J571,0)</f>
        <v>0</v>
      </c>
      <c r="BI571" s="224">
        <f>IF(N571="nulová",J571,0)</f>
        <v>0</v>
      </c>
      <c r="BJ571" s="19" t="s">
        <v>8</v>
      </c>
      <c r="BK571" s="224">
        <f>ROUND(I571*H571,0)</f>
        <v>0</v>
      </c>
      <c r="BL571" s="19" t="s">
        <v>219</v>
      </c>
      <c r="BM571" s="223" t="s">
        <v>662</v>
      </c>
    </row>
    <row r="572" s="2" customFormat="1">
      <c r="A572" s="40"/>
      <c r="B572" s="41"/>
      <c r="C572" s="42"/>
      <c r="D572" s="225" t="s">
        <v>133</v>
      </c>
      <c r="E572" s="42"/>
      <c r="F572" s="226" t="s">
        <v>663</v>
      </c>
      <c r="G572" s="42"/>
      <c r="H572" s="42"/>
      <c r="I572" s="227"/>
      <c r="J572" s="42"/>
      <c r="K572" s="42"/>
      <c r="L572" s="46"/>
      <c r="M572" s="228"/>
      <c r="N572" s="229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133</v>
      </c>
      <c r="AU572" s="19" t="s">
        <v>82</v>
      </c>
    </row>
    <row r="573" s="12" customFormat="1" ht="22.8" customHeight="1">
      <c r="A573" s="12"/>
      <c r="B573" s="198"/>
      <c r="C573" s="199"/>
      <c r="D573" s="200" t="s">
        <v>73</v>
      </c>
      <c r="E573" s="252" t="s">
        <v>664</v>
      </c>
      <c r="F573" s="252" t="s">
        <v>665</v>
      </c>
      <c r="G573" s="199"/>
      <c r="H573" s="199"/>
      <c r="I573" s="202"/>
      <c r="J573" s="253">
        <f>BK573</f>
        <v>0</v>
      </c>
      <c r="K573" s="199"/>
      <c r="L573" s="204"/>
      <c r="M573" s="205"/>
      <c r="N573" s="206"/>
      <c r="O573" s="206"/>
      <c r="P573" s="207">
        <f>SUM(P574:P577)</f>
        <v>0</v>
      </c>
      <c r="Q573" s="206"/>
      <c r="R573" s="207">
        <f>SUM(R574:R577)</f>
        <v>0.61499999999999999</v>
      </c>
      <c r="S573" s="206"/>
      <c r="T573" s="208">
        <f>SUM(T574:T577)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09" t="s">
        <v>82</v>
      </c>
      <c r="AT573" s="210" t="s">
        <v>73</v>
      </c>
      <c r="AU573" s="210" t="s">
        <v>8</v>
      </c>
      <c r="AY573" s="209" t="s">
        <v>125</v>
      </c>
      <c r="BK573" s="211">
        <f>SUM(BK574:BK577)</f>
        <v>0</v>
      </c>
    </row>
    <row r="574" s="2" customFormat="1" ht="16.5" customHeight="1">
      <c r="A574" s="40"/>
      <c r="B574" s="41"/>
      <c r="C574" s="212" t="s">
        <v>268</v>
      </c>
      <c r="D574" s="212" t="s">
        <v>126</v>
      </c>
      <c r="E574" s="213" t="s">
        <v>666</v>
      </c>
      <c r="F574" s="214" t="s">
        <v>667</v>
      </c>
      <c r="G574" s="215" t="s">
        <v>668</v>
      </c>
      <c r="H574" s="216">
        <v>41</v>
      </c>
      <c r="I574" s="217"/>
      <c r="J574" s="218">
        <f>ROUND(I574*H574,0)</f>
        <v>0</v>
      </c>
      <c r="K574" s="214" t="s">
        <v>20</v>
      </c>
      <c r="L574" s="46"/>
      <c r="M574" s="219" t="s">
        <v>20</v>
      </c>
      <c r="N574" s="220" t="s">
        <v>45</v>
      </c>
      <c r="O574" s="86"/>
      <c r="P574" s="221">
        <f>O574*H574</f>
        <v>0</v>
      </c>
      <c r="Q574" s="221">
        <v>0.014999999999999999</v>
      </c>
      <c r="R574" s="221">
        <f>Q574*H574</f>
        <v>0.61499999999999999</v>
      </c>
      <c r="S574" s="221">
        <v>0</v>
      </c>
      <c r="T574" s="222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23" t="s">
        <v>219</v>
      </c>
      <c r="AT574" s="223" t="s">
        <v>126</v>
      </c>
      <c r="AU574" s="223" t="s">
        <v>82</v>
      </c>
      <c r="AY574" s="19" t="s">
        <v>125</v>
      </c>
      <c r="BE574" s="224">
        <f>IF(N574="základní",J574,0)</f>
        <v>0</v>
      </c>
      <c r="BF574" s="224">
        <f>IF(N574="snížená",J574,0)</f>
        <v>0</v>
      </c>
      <c r="BG574" s="224">
        <f>IF(N574="zákl. přenesená",J574,0)</f>
        <v>0</v>
      </c>
      <c r="BH574" s="224">
        <f>IF(N574="sníž. přenesená",J574,0)</f>
        <v>0</v>
      </c>
      <c r="BI574" s="224">
        <f>IF(N574="nulová",J574,0)</f>
        <v>0</v>
      </c>
      <c r="BJ574" s="19" t="s">
        <v>8</v>
      </c>
      <c r="BK574" s="224">
        <f>ROUND(I574*H574,0)</f>
        <v>0</v>
      </c>
      <c r="BL574" s="19" t="s">
        <v>219</v>
      </c>
      <c r="BM574" s="223" t="s">
        <v>669</v>
      </c>
    </row>
    <row r="575" s="2" customFormat="1">
      <c r="A575" s="40"/>
      <c r="B575" s="41"/>
      <c r="C575" s="42"/>
      <c r="D575" s="232" t="s">
        <v>670</v>
      </c>
      <c r="E575" s="42"/>
      <c r="F575" s="280" t="s">
        <v>671</v>
      </c>
      <c r="G575" s="42"/>
      <c r="H575" s="42"/>
      <c r="I575" s="227"/>
      <c r="J575" s="42"/>
      <c r="K575" s="42"/>
      <c r="L575" s="46"/>
      <c r="M575" s="228"/>
      <c r="N575" s="229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670</v>
      </c>
      <c r="AU575" s="19" t="s">
        <v>82</v>
      </c>
    </row>
    <row r="576" s="2" customFormat="1" ht="49.05" customHeight="1">
      <c r="A576" s="40"/>
      <c r="B576" s="41"/>
      <c r="C576" s="212" t="s">
        <v>274</v>
      </c>
      <c r="D576" s="212" t="s">
        <v>126</v>
      </c>
      <c r="E576" s="213" t="s">
        <v>672</v>
      </c>
      <c r="F576" s="214" t="s">
        <v>673</v>
      </c>
      <c r="G576" s="215" t="s">
        <v>183</v>
      </c>
      <c r="H576" s="216">
        <v>0.61499999999999999</v>
      </c>
      <c r="I576" s="217"/>
      <c r="J576" s="218">
        <f>ROUND(I576*H576,0)</f>
        <v>0</v>
      </c>
      <c r="K576" s="214" t="s">
        <v>130</v>
      </c>
      <c r="L576" s="46"/>
      <c r="M576" s="219" t="s">
        <v>20</v>
      </c>
      <c r="N576" s="220" t="s">
        <v>45</v>
      </c>
      <c r="O576" s="86"/>
      <c r="P576" s="221">
        <f>O576*H576</f>
        <v>0</v>
      </c>
      <c r="Q576" s="221">
        <v>0</v>
      </c>
      <c r="R576" s="221">
        <f>Q576*H576</f>
        <v>0</v>
      </c>
      <c r="S576" s="221">
        <v>0</v>
      </c>
      <c r="T576" s="222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23" t="s">
        <v>219</v>
      </c>
      <c r="AT576" s="223" t="s">
        <v>126</v>
      </c>
      <c r="AU576" s="223" t="s">
        <v>82</v>
      </c>
      <c r="AY576" s="19" t="s">
        <v>125</v>
      </c>
      <c r="BE576" s="224">
        <f>IF(N576="základní",J576,0)</f>
        <v>0</v>
      </c>
      <c r="BF576" s="224">
        <f>IF(N576="snížená",J576,0)</f>
        <v>0</v>
      </c>
      <c r="BG576" s="224">
        <f>IF(N576="zákl. přenesená",J576,0)</f>
        <v>0</v>
      </c>
      <c r="BH576" s="224">
        <f>IF(N576="sníž. přenesená",J576,0)</f>
        <v>0</v>
      </c>
      <c r="BI576" s="224">
        <f>IF(N576="nulová",J576,0)</f>
        <v>0</v>
      </c>
      <c r="BJ576" s="19" t="s">
        <v>8</v>
      </c>
      <c r="BK576" s="224">
        <f>ROUND(I576*H576,0)</f>
        <v>0</v>
      </c>
      <c r="BL576" s="19" t="s">
        <v>219</v>
      </c>
      <c r="BM576" s="223" t="s">
        <v>674</v>
      </c>
    </row>
    <row r="577" s="2" customFormat="1">
      <c r="A577" s="40"/>
      <c r="B577" s="41"/>
      <c r="C577" s="42"/>
      <c r="D577" s="225" t="s">
        <v>133</v>
      </c>
      <c r="E577" s="42"/>
      <c r="F577" s="226" t="s">
        <v>675</v>
      </c>
      <c r="G577" s="42"/>
      <c r="H577" s="42"/>
      <c r="I577" s="227"/>
      <c r="J577" s="42"/>
      <c r="K577" s="42"/>
      <c r="L577" s="46"/>
      <c r="M577" s="275"/>
      <c r="N577" s="276"/>
      <c r="O577" s="277"/>
      <c r="P577" s="277"/>
      <c r="Q577" s="277"/>
      <c r="R577" s="277"/>
      <c r="S577" s="277"/>
      <c r="T577" s="278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133</v>
      </c>
      <c r="AU577" s="19" t="s">
        <v>82</v>
      </c>
    </row>
    <row r="578" s="2" customFormat="1" ht="6.96" customHeight="1">
      <c r="A578" s="40"/>
      <c r="B578" s="61"/>
      <c r="C578" s="62"/>
      <c r="D578" s="62"/>
      <c r="E578" s="62"/>
      <c r="F578" s="62"/>
      <c r="G578" s="62"/>
      <c r="H578" s="62"/>
      <c r="I578" s="62"/>
      <c r="J578" s="62"/>
      <c r="K578" s="62"/>
      <c r="L578" s="46"/>
      <c r="M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</row>
  </sheetData>
  <sheetProtection sheet="1" autoFilter="0" formatColumns="0" formatRows="0" objects="1" scenarios="1" spinCount="100000" saltValue="Wt8Zn+pV7bn6d/a2bcG0DQPvwBvFewfyBzI6So03+mz9ZS4itf0S7LmDMTYu8pqyrgb1YoCjwaaK3wWwg/hPFg==" hashValue="ANc3ChWCJhV7T/F9brtshVyNep2Z/vimty8hBGsHJlwatrElo4gI5TAZFA//noTa7g+K8pj6ZFvqPylSIMTokg==" algorithmName="SHA-512" password="CC35"/>
  <autoFilter ref="C87:K5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2/722174022"/>
    <hyperlink ref="F177" r:id="rId2" display="https://podminky.urs.cz/item/CS_URS_2024_02/722174023"/>
    <hyperlink ref="F254" r:id="rId3" display="https://podminky.urs.cz/item/CS_URS_2024_02/722174024"/>
    <hyperlink ref="F386" r:id="rId4" display="https://podminky.urs.cz/item/CS_URS_2024_02/722174025"/>
    <hyperlink ref="F503" r:id="rId5" display="https://podminky.urs.cz/item/CS_URS_2024_02/722174026"/>
    <hyperlink ref="F524" r:id="rId6" display="https://podminky.urs.cz/item/CS_URS_2024_02/722181221"/>
    <hyperlink ref="F527" r:id="rId7" display="https://podminky.urs.cz/item/CS_URS_2024_02/722181222"/>
    <hyperlink ref="F530" r:id="rId8" display="https://podminky.urs.cz/item/CS_URS_2024_02/722181223"/>
    <hyperlink ref="F533" r:id="rId9" display="https://podminky.urs.cz/item/CS_URS_2024_02/722220112"/>
    <hyperlink ref="F539" r:id="rId10" display="https://podminky.urs.cz/item/CS_URS_2024_02/722220122"/>
    <hyperlink ref="F547" r:id="rId11" display="https://podminky.urs.cz/item/CS_URS_2024_02/722232043"/>
    <hyperlink ref="F549" r:id="rId12" display="https://podminky.urs.cz/item/CS_URS_2024_02/722232044"/>
    <hyperlink ref="F551" r:id="rId13" display="https://podminky.urs.cz/item/CS_URS_2024_02/722232045"/>
    <hyperlink ref="F553" r:id="rId14" display="https://podminky.urs.cz/item/CS_URS_2024_02/722232061"/>
    <hyperlink ref="F555" r:id="rId15" display="https://podminky.urs.cz/item/CS_URS_2024_02/722232062"/>
    <hyperlink ref="F557" r:id="rId16" display="https://podminky.urs.cz/item/CS_URS_2024_02/722232063"/>
    <hyperlink ref="F559" r:id="rId17" display="https://podminky.urs.cz/item/CS_URS_2024_02/722232064"/>
    <hyperlink ref="F561" r:id="rId18" display="https://podminky.urs.cz/item/CS_URS_2024_02/722232065"/>
    <hyperlink ref="F563" r:id="rId19" display="https://podminky.urs.cz/item/CS_URS_2024_02/722290226"/>
    <hyperlink ref="F566" r:id="rId20" display="https://podminky.urs.cz/item/CS_URS_2024_02/722290229"/>
    <hyperlink ref="F569" r:id="rId21" display="https://podminky.urs.cz/item/CS_URS_2024_02/722290234"/>
    <hyperlink ref="F572" r:id="rId22" display="https://podminky.urs.cz/item/CS_URS_2024_02/998722103"/>
    <hyperlink ref="F577" r:id="rId23" display="https://podminky.urs.cz/item/CS_URS_2024_02/998724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94</v>
      </c>
      <c r="L4" s="22"/>
      <c r="M4" s="14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17</v>
      </c>
      <c r="L6" s="22"/>
    </row>
    <row r="7" s="1" customFormat="1" ht="39.75" customHeight="1">
      <c r="B7" s="22"/>
      <c r="E7" s="145" t="str">
        <f>'Rekapitulace stavby'!K6</f>
        <v xml:space="preserve"> REORGANIZACE ZRAVOTNÍ PÉČE DĚTSKÉHO A DOROST. ODDĚLENÍ PAVILONU „C - ZTI STOUPAČKY, KZ a.s. - NEMOCNICE MOST o.z.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95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676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19</v>
      </c>
      <c r="E11" s="40"/>
      <c r="F11" s="135" t="s">
        <v>20</v>
      </c>
      <c r="G11" s="40"/>
      <c r="H11" s="40"/>
      <c r="I11" s="144" t="s">
        <v>21</v>
      </c>
      <c r="J11" s="135" t="s">
        <v>20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35" t="s">
        <v>23</v>
      </c>
      <c r="G12" s="40"/>
      <c r="H12" s="40"/>
      <c r="I12" s="144" t="s">
        <v>24</v>
      </c>
      <c r="J12" s="148" t="str">
        <f>'Rekapitulace stavby'!AN8</f>
        <v>9. 9. 2024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26</v>
      </c>
      <c r="E14" s="40"/>
      <c r="F14" s="40"/>
      <c r="G14" s="40"/>
      <c r="H14" s="40"/>
      <c r="I14" s="144" t="s">
        <v>27</v>
      </c>
      <c r="J14" s="135" t="s">
        <v>28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29</v>
      </c>
      <c r="F15" s="40"/>
      <c r="G15" s="40"/>
      <c r="H15" s="40"/>
      <c r="I15" s="144" t="s">
        <v>30</v>
      </c>
      <c r="J15" s="135" t="s">
        <v>20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27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30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27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30</v>
      </c>
      <c r="J21" s="135" t="s">
        <v>20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37</v>
      </c>
      <c r="E23" s="40"/>
      <c r="F23" s="40"/>
      <c r="G23" s="40"/>
      <c r="H23" s="40"/>
      <c r="I23" s="144" t="s">
        <v>27</v>
      </c>
      <c r="J23" s="135" t="s">
        <v>34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30</v>
      </c>
      <c r="J24" s="135" t="s">
        <v>20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38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20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40</v>
      </c>
      <c r="E30" s="40"/>
      <c r="F30" s="40"/>
      <c r="G30" s="40"/>
      <c r="H30" s="40"/>
      <c r="I30" s="40"/>
      <c r="J30" s="155">
        <f>ROUND(J84,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42</v>
      </c>
      <c r="G32" s="40"/>
      <c r="H32" s="40"/>
      <c r="I32" s="156" t="s">
        <v>41</v>
      </c>
      <c r="J32" s="156" t="s">
        <v>43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44</v>
      </c>
      <c r="E33" s="144" t="s">
        <v>45</v>
      </c>
      <c r="F33" s="158">
        <f>ROUND((SUM(BE84:BE97)),  2)</f>
        <v>0</v>
      </c>
      <c r="G33" s="40"/>
      <c r="H33" s="40"/>
      <c r="I33" s="159">
        <v>0.20999999999999999</v>
      </c>
      <c r="J33" s="158">
        <f>ROUND(((SUM(BE84:BE97))*I33),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46</v>
      </c>
      <c r="F34" s="158">
        <f>ROUND((SUM(BF84:BF97)),  2)</f>
        <v>0</v>
      </c>
      <c r="G34" s="40"/>
      <c r="H34" s="40"/>
      <c r="I34" s="159">
        <v>0.14999999999999999</v>
      </c>
      <c r="J34" s="158">
        <f>ROUND(((SUM(BF84:BF97))*I34),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47</v>
      </c>
      <c r="F35" s="158">
        <f>ROUND((SUM(BG84:BG97)),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48</v>
      </c>
      <c r="F36" s="158">
        <f>ROUND((SUM(BH84:BH97)),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ROUND((SUM(BI84:BI97)),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39.75" customHeight="1">
      <c r="A48" s="40"/>
      <c r="B48" s="41"/>
      <c r="C48" s="42"/>
      <c r="D48" s="42"/>
      <c r="E48" s="171" t="str">
        <f>E7</f>
        <v xml:space="preserve"> REORGANIZACE ZRAVOTNÍ PÉČE DĚTSKÉHO A DOROST. ODDĚLENÍ PAVILONU „C - ZTI STOUPAČKY, KZ a.s. - NEMOCNICE MOST o.z.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 1.1.01 - VRN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 xml:space="preserve">Pavilon „C“ v areálu nemocnice Most  </v>
      </c>
      <c r="G52" s="42"/>
      <c r="H52" s="42"/>
      <c r="I52" s="34" t="s">
        <v>24</v>
      </c>
      <c r="J52" s="74" t="str">
        <f>IF(J12="","",J12)</f>
        <v>9. 9. 2024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Krajská zdravotní, a.s.</v>
      </c>
      <c r="G54" s="42"/>
      <c r="H54" s="42"/>
      <c r="I54" s="34" t="s">
        <v>33</v>
      </c>
      <c r="J54" s="38" t="str">
        <f>E21</f>
        <v>P.K.I. Projekt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P.K.I. Projekt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100</v>
      </c>
      <c r="D57" s="173"/>
      <c r="E57" s="173"/>
      <c r="F57" s="173"/>
      <c r="G57" s="173"/>
      <c r="H57" s="173"/>
      <c r="I57" s="173"/>
      <c r="J57" s="174" t="s">
        <v>101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72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76"/>
      <c r="C60" s="177"/>
      <c r="D60" s="178" t="s">
        <v>677</v>
      </c>
      <c r="E60" s="179"/>
      <c r="F60" s="179"/>
      <c r="G60" s="179"/>
      <c r="H60" s="179"/>
      <c r="I60" s="179"/>
      <c r="J60" s="180">
        <f>J85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678</v>
      </c>
      <c r="E61" s="184"/>
      <c r="F61" s="184"/>
      <c r="G61" s="184"/>
      <c r="H61" s="184"/>
      <c r="I61" s="184"/>
      <c r="J61" s="185">
        <f>J86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679</v>
      </c>
      <c r="E62" s="184"/>
      <c r="F62" s="184"/>
      <c r="G62" s="184"/>
      <c r="H62" s="184"/>
      <c r="I62" s="184"/>
      <c r="J62" s="185">
        <f>J89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6"/>
      <c r="C63" s="177"/>
      <c r="D63" s="178" t="s">
        <v>680</v>
      </c>
      <c r="E63" s="179"/>
      <c r="F63" s="179"/>
      <c r="G63" s="179"/>
      <c r="H63" s="179"/>
      <c r="I63" s="179"/>
      <c r="J63" s="180">
        <f>J92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6"/>
      <c r="C64" s="177"/>
      <c r="D64" s="178" t="s">
        <v>681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110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17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39.75" customHeight="1">
      <c r="A74" s="40"/>
      <c r="B74" s="41"/>
      <c r="C74" s="42"/>
      <c r="D74" s="42"/>
      <c r="E74" s="171" t="str">
        <f>E7</f>
        <v xml:space="preserve"> REORGANIZACE ZRAVOTNÍ PÉČE DĚTSKÉHO A DOROST. ODDĚLENÍ PAVILONU „C - ZTI STOUPAČKY, KZ a.s. - NEMOCNICE MOST o.z.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95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D 1.1.01 - VRN - Vedlejší rozpočtové náklady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 xml:space="preserve">Pavilon „C“ v areálu nemocnice Most  </v>
      </c>
      <c r="G78" s="42"/>
      <c r="H78" s="42"/>
      <c r="I78" s="34" t="s">
        <v>24</v>
      </c>
      <c r="J78" s="74" t="str">
        <f>IF(J12="","",J12)</f>
        <v>9. 9. 2024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26</v>
      </c>
      <c r="D80" s="42"/>
      <c r="E80" s="42"/>
      <c r="F80" s="29" t="str">
        <f>E15</f>
        <v>Krajská zdravotní, a.s.</v>
      </c>
      <c r="G80" s="42"/>
      <c r="H80" s="42"/>
      <c r="I80" s="34" t="s">
        <v>33</v>
      </c>
      <c r="J80" s="38" t="str">
        <f>E21</f>
        <v>P.K.I. Projekt s.r.o.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34" t="s">
        <v>37</v>
      </c>
      <c r="J81" s="38" t="str">
        <f>E24</f>
        <v>P.K.I. Projekt s.r.o.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7"/>
      <c r="B83" s="188"/>
      <c r="C83" s="189" t="s">
        <v>111</v>
      </c>
      <c r="D83" s="190" t="s">
        <v>59</v>
      </c>
      <c r="E83" s="190" t="s">
        <v>55</v>
      </c>
      <c r="F83" s="190" t="s">
        <v>56</v>
      </c>
      <c r="G83" s="190" t="s">
        <v>112</v>
      </c>
      <c r="H83" s="190" t="s">
        <v>113</v>
      </c>
      <c r="I83" s="190" t="s">
        <v>114</v>
      </c>
      <c r="J83" s="190" t="s">
        <v>101</v>
      </c>
      <c r="K83" s="191" t="s">
        <v>115</v>
      </c>
      <c r="L83" s="192"/>
      <c r="M83" s="94" t="s">
        <v>20</v>
      </c>
      <c r="N83" s="95" t="s">
        <v>44</v>
      </c>
      <c r="O83" s="95" t="s">
        <v>116</v>
      </c>
      <c r="P83" s="95" t="s">
        <v>117</v>
      </c>
      <c r="Q83" s="95" t="s">
        <v>118</v>
      </c>
      <c r="R83" s="95" t="s">
        <v>119</v>
      </c>
      <c r="S83" s="95" t="s">
        <v>120</v>
      </c>
      <c r="T83" s="96" t="s">
        <v>121</v>
      </c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4" s="2" customFormat="1" ht="22.8" customHeight="1">
      <c r="A84" s="40"/>
      <c r="B84" s="41"/>
      <c r="C84" s="101" t="s">
        <v>122</v>
      </c>
      <c r="D84" s="42"/>
      <c r="E84" s="42"/>
      <c r="F84" s="42"/>
      <c r="G84" s="42"/>
      <c r="H84" s="42"/>
      <c r="I84" s="42"/>
      <c r="J84" s="193">
        <f>BK84</f>
        <v>0</v>
      </c>
      <c r="K84" s="42"/>
      <c r="L84" s="46"/>
      <c r="M84" s="97"/>
      <c r="N84" s="194"/>
      <c r="O84" s="98"/>
      <c r="P84" s="195">
        <f>P85+P92+P95</f>
        <v>0</v>
      </c>
      <c r="Q84" s="98"/>
      <c r="R84" s="195">
        <f>R85+R92+R95</f>
        <v>0</v>
      </c>
      <c r="S84" s="98"/>
      <c r="T84" s="196">
        <f>T85+T92+T95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102</v>
      </c>
      <c r="BK84" s="197">
        <f>BK85+BK92+BK95</f>
        <v>0</v>
      </c>
    </row>
    <row r="85" s="12" customFormat="1" ht="25.92" customHeight="1">
      <c r="A85" s="12"/>
      <c r="B85" s="198"/>
      <c r="C85" s="199"/>
      <c r="D85" s="200" t="s">
        <v>73</v>
      </c>
      <c r="E85" s="201" t="s">
        <v>682</v>
      </c>
      <c r="F85" s="201" t="s">
        <v>92</v>
      </c>
      <c r="G85" s="199"/>
      <c r="H85" s="199"/>
      <c r="I85" s="202"/>
      <c r="J85" s="203">
        <f>BK85</f>
        <v>0</v>
      </c>
      <c r="K85" s="199"/>
      <c r="L85" s="204"/>
      <c r="M85" s="205"/>
      <c r="N85" s="206"/>
      <c r="O85" s="206"/>
      <c r="P85" s="207">
        <f>P86+P89</f>
        <v>0</v>
      </c>
      <c r="Q85" s="206"/>
      <c r="R85" s="207">
        <f>R86+R89</f>
        <v>0</v>
      </c>
      <c r="S85" s="206"/>
      <c r="T85" s="208">
        <f>T86+T89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156</v>
      </c>
      <c r="AT85" s="210" t="s">
        <v>73</v>
      </c>
      <c r="AU85" s="210" t="s">
        <v>74</v>
      </c>
      <c r="AY85" s="209" t="s">
        <v>125</v>
      </c>
      <c r="BK85" s="211">
        <f>BK86+BK89</f>
        <v>0</v>
      </c>
    </row>
    <row r="86" s="12" customFormat="1" ht="22.8" customHeight="1">
      <c r="A86" s="12"/>
      <c r="B86" s="198"/>
      <c r="C86" s="199"/>
      <c r="D86" s="200" t="s">
        <v>73</v>
      </c>
      <c r="E86" s="252" t="s">
        <v>683</v>
      </c>
      <c r="F86" s="252" t="s">
        <v>684</v>
      </c>
      <c r="G86" s="199"/>
      <c r="H86" s="199"/>
      <c r="I86" s="202"/>
      <c r="J86" s="253">
        <f>BK86</f>
        <v>0</v>
      </c>
      <c r="K86" s="199"/>
      <c r="L86" s="204"/>
      <c r="M86" s="205"/>
      <c r="N86" s="206"/>
      <c r="O86" s="206"/>
      <c r="P86" s="207">
        <f>SUM(P87:P88)</f>
        <v>0</v>
      </c>
      <c r="Q86" s="206"/>
      <c r="R86" s="207">
        <f>SUM(R87:R88)</f>
        <v>0</v>
      </c>
      <c r="S86" s="206"/>
      <c r="T86" s="208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156</v>
      </c>
      <c r="AT86" s="210" t="s">
        <v>73</v>
      </c>
      <c r="AU86" s="210" t="s">
        <v>8</v>
      </c>
      <c r="AY86" s="209" t="s">
        <v>125</v>
      </c>
      <c r="BK86" s="211">
        <f>SUM(BK87:BK88)</f>
        <v>0</v>
      </c>
    </row>
    <row r="87" s="2" customFormat="1" ht="16.5" customHeight="1">
      <c r="A87" s="40"/>
      <c r="B87" s="41"/>
      <c r="C87" s="212" t="s">
        <v>8</v>
      </c>
      <c r="D87" s="212" t="s">
        <v>126</v>
      </c>
      <c r="E87" s="213" t="s">
        <v>685</v>
      </c>
      <c r="F87" s="214" t="s">
        <v>686</v>
      </c>
      <c r="G87" s="215" t="s">
        <v>668</v>
      </c>
      <c r="H87" s="216">
        <v>1</v>
      </c>
      <c r="I87" s="217"/>
      <c r="J87" s="218">
        <f>ROUND(I87*H87,0)</f>
        <v>0</v>
      </c>
      <c r="K87" s="214" t="s">
        <v>130</v>
      </c>
      <c r="L87" s="46"/>
      <c r="M87" s="219" t="s">
        <v>20</v>
      </c>
      <c r="N87" s="220" t="s">
        <v>45</v>
      </c>
      <c r="O87" s="86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3" t="s">
        <v>687</v>
      </c>
      <c r="AT87" s="223" t="s">
        <v>126</v>
      </c>
      <c r="AU87" s="223" t="s">
        <v>82</v>
      </c>
      <c r="AY87" s="19" t="s">
        <v>125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9" t="s">
        <v>8</v>
      </c>
      <c r="BK87" s="224">
        <f>ROUND(I87*H87,0)</f>
        <v>0</v>
      </c>
      <c r="BL87" s="19" t="s">
        <v>687</v>
      </c>
      <c r="BM87" s="223" t="s">
        <v>688</v>
      </c>
    </row>
    <row r="88" s="2" customFormat="1">
      <c r="A88" s="40"/>
      <c r="B88" s="41"/>
      <c r="C88" s="42"/>
      <c r="D88" s="225" t="s">
        <v>133</v>
      </c>
      <c r="E88" s="42"/>
      <c r="F88" s="226" t="s">
        <v>689</v>
      </c>
      <c r="G88" s="42"/>
      <c r="H88" s="42"/>
      <c r="I88" s="227"/>
      <c r="J88" s="42"/>
      <c r="K88" s="42"/>
      <c r="L88" s="46"/>
      <c r="M88" s="228"/>
      <c r="N88" s="229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133</v>
      </c>
      <c r="AU88" s="19" t="s">
        <v>82</v>
      </c>
    </row>
    <row r="89" s="12" customFormat="1" ht="22.8" customHeight="1">
      <c r="A89" s="12"/>
      <c r="B89" s="198"/>
      <c r="C89" s="199"/>
      <c r="D89" s="200" t="s">
        <v>73</v>
      </c>
      <c r="E89" s="252" t="s">
        <v>690</v>
      </c>
      <c r="F89" s="252" t="s">
        <v>691</v>
      </c>
      <c r="G89" s="199"/>
      <c r="H89" s="199"/>
      <c r="I89" s="202"/>
      <c r="J89" s="253">
        <f>BK89</f>
        <v>0</v>
      </c>
      <c r="K89" s="199"/>
      <c r="L89" s="204"/>
      <c r="M89" s="205"/>
      <c r="N89" s="206"/>
      <c r="O89" s="206"/>
      <c r="P89" s="207">
        <f>SUM(P90:P91)</f>
        <v>0</v>
      </c>
      <c r="Q89" s="206"/>
      <c r="R89" s="207">
        <f>SUM(R90:R91)</f>
        <v>0</v>
      </c>
      <c r="S89" s="206"/>
      <c r="T89" s="208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156</v>
      </c>
      <c r="AT89" s="210" t="s">
        <v>73</v>
      </c>
      <c r="AU89" s="210" t="s">
        <v>8</v>
      </c>
      <c r="AY89" s="209" t="s">
        <v>125</v>
      </c>
      <c r="BK89" s="211">
        <f>SUM(BK90:BK91)</f>
        <v>0</v>
      </c>
    </row>
    <row r="90" s="2" customFormat="1" ht="16.5" customHeight="1">
      <c r="A90" s="40"/>
      <c r="B90" s="41"/>
      <c r="C90" s="212" t="s">
        <v>82</v>
      </c>
      <c r="D90" s="212" t="s">
        <v>126</v>
      </c>
      <c r="E90" s="213" t="s">
        <v>692</v>
      </c>
      <c r="F90" s="214" t="s">
        <v>691</v>
      </c>
      <c r="G90" s="215" t="s">
        <v>693</v>
      </c>
      <c r="H90" s="216">
        <v>0.02</v>
      </c>
      <c r="I90" s="217"/>
      <c r="J90" s="218">
        <f>ROUND(I90*H90,0)</f>
        <v>0</v>
      </c>
      <c r="K90" s="214" t="s">
        <v>130</v>
      </c>
      <c r="L90" s="46"/>
      <c r="M90" s="219" t="s">
        <v>20</v>
      </c>
      <c r="N90" s="220" t="s">
        <v>45</v>
      </c>
      <c r="O90" s="86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3" t="s">
        <v>687</v>
      </c>
      <c r="AT90" s="223" t="s">
        <v>126</v>
      </c>
      <c r="AU90" s="223" t="s">
        <v>82</v>
      </c>
      <c r="AY90" s="19" t="s">
        <v>125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9" t="s">
        <v>8</v>
      </c>
      <c r="BK90" s="224">
        <f>ROUND(I90*H90,0)</f>
        <v>0</v>
      </c>
      <c r="BL90" s="19" t="s">
        <v>687</v>
      </c>
      <c r="BM90" s="223" t="s">
        <v>694</v>
      </c>
    </row>
    <row r="91" s="2" customFormat="1">
      <c r="A91" s="40"/>
      <c r="B91" s="41"/>
      <c r="C91" s="42"/>
      <c r="D91" s="225" t="s">
        <v>133</v>
      </c>
      <c r="E91" s="42"/>
      <c r="F91" s="226" t="s">
        <v>695</v>
      </c>
      <c r="G91" s="42"/>
      <c r="H91" s="42"/>
      <c r="I91" s="227"/>
      <c r="J91" s="42"/>
      <c r="K91" s="42"/>
      <c r="L91" s="46"/>
      <c r="M91" s="228"/>
      <c r="N91" s="229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133</v>
      </c>
      <c r="AU91" s="19" t="s">
        <v>82</v>
      </c>
    </row>
    <row r="92" s="12" customFormat="1" ht="25.92" customHeight="1">
      <c r="A92" s="12"/>
      <c r="B92" s="198"/>
      <c r="C92" s="199"/>
      <c r="D92" s="200" t="s">
        <v>73</v>
      </c>
      <c r="E92" s="201" t="s">
        <v>696</v>
      </c>
      <c r="F92" s="201" t="s">
        <v>697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SUM(P93:P94)</f>
        <v>0</v>
      </c>
      <c r="Q92" s="206"/>
      <c r="R92" s="207">
        <f>SUM(R93:R94)</f>
        <v>0</v>
      </c>
      <c r="S92" s="206"/>
      <c r="T92" s="20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156</v>
      </c>
      <c r="AT92" s="210" t="s">
        <v>73</v>
      </c>
      <c r="AU92" s="210" t="s">
        <v>74</v>
      </c>
      <c r="AY92" s="209" t="s">
        <v>125</v>
      </c>
      <c r="BK92" s="211">
        <f>SUM(BK93:BK94)</f>
        <v>0</v>
      </c>
    </row>
    <row r="93" s="2" customFormat="1" ht="16.5" customHeight="1">
      <c r="A93" s="40"/>
      <c r="B93" s="41"/>
      <c r="C93" s="212" t="s">
        <v>123</v>
      </c>
      <c r="D93" s="212" t="s">
        <v>126</v>
      </c>
      <c r="E93" s="213" t="s">
        <v>698</v>
      </c>
      <c r="F93" s="214" t="s">
        <v>697</v>
      </c>
      <c r="G93" s="215" t="s">
        <v>699</v>
      </c>
      <c r="H93" s="216">
        <v>0.029999999999999999</v>
      </c>
      <c r="I93" s="217"/>
      <c r="J93" s="218">
        <f>ROUND(I93*H93,0)</f>
        <v>0</v>
      </c>
      <c r="K93" s="214" t="s">
        <v>130</v>
      </c>
      <c r="L93" s="46"/>
      <c r="M93" s="219" t="s">
        <v>20</v>
      </c>
      <c r="N93" s="220" t="s">
        <v>45</v>
      </c>
      <c r="O93" s="86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3" t="s">
        <v>687</v>
      </c>
      <c r="AT93" s="223" t="s">
        <v>126</v>
      </c>
      <c r="AU93" s="223" t="s">
        <v>8</v>
      </c>
      <c r="AY93" s="19" t="s">
        <v>125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9" t="s">
        <v>8</v>
      </c>
      <c r="BK93" s="224">
        <f>ROUND(I93*H93,0)</f>
        <v>0</v>
      </c>
      <c r="BL93" s="19" t="s">
        <v>687</v>
      </c>
      <c r="BM93" s="223" t="s">
        <v>700</v>
      </c>
    </row>
    <row r="94" s="2" customFormat="1">
      <c r="A94" s="40"/>
      <c r="B94" s="41"/>
      <c r="C94" s="42"/>
      <c r="D94" s="225" t="s">
        <v>133</v>
      </c>
      <c r="E94" s="42"/>
      <c r="F94" s="226" t="s">
        <v>701</v>
      </c>
      <c r="G94" s="42"/>
      <c r="H94" s="42"/>
      <c r="I94" s="227"/>
      <c r="J94" s="42"/>
      <c r="K94" s="42"/>
      <c r="L94" s="46"/>
      <c r="M94" s="228"/>
      <c r="N94" s="229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133</v>
      </c>
      <c r="AU94" s="19" t="s">
        <v>8</v>
      </c>
    </row>
    <row r="95" s="12" customFormat="1" ht="25.92" customHeight="1">
      <c r="A95" s="12"/>
      <c r="B95" s="198"/>
      <c r="C95" s="199"/>
      <c r="D95" s="200" t="s">
        <v>73</v>
      </c>
      <c r="E95" s="201" t="s">
        <v>702</v>
      </c>
      <c r="F95" s="201" t="s">
        <v>703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SUM(P96:P97)</f>
        <v>0</v>
      </c>
      <c r="Q95" s="206"/>
      <c r="R95" s="207">
        <f>SUM(R96:R97)</f>
        <v>0</v>
      </c>
      <c r="S95" s="206"/>
      <c r="T95" s="208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156</v>
      </c>
      <c r="AT95" s="210" t="s">
        <v>73</v>
      </c>
      <c r="AU95" s="210" t="s">
        <v>74</v>
      </c>
      <c r="AY95" s="209" t="s">
        <v>125</v>
      </c>
      <c r="BK95" s="211">
        <f>SUM(BK96:BK97)</f>
        <v>0</v>
      </c>
    </row>
    <row r="96" s="2" customFormat="1" ht="16.5" customHeight="1">
      <c r="A96" s="40"/>
      <c r="B96" s="41"/>
      <c r="C96" s="212" t="s">
        <v>131</v>
      </c>
      <c r="D96" s="212" t="s">
        <v>126</v>
      </c>
      <c r="E96" s="213" t="s">
        <v>704</v>
      </c>
      <c r="F96" s="214" t="s">
        <v>703</v>
      </c>
      <c r="G96" s="215" t="s">
        <v>699</v>
      </c>
      <c r="H96" s="216">
        <v>0.029999999999999999</v>
      </c>
      <c r="I96" s="217"/>
      <c r="J96" s="218">
        <f>ROUND(I96*H96,0)</f>
        <v>0</v>
      </c>
      <c r="K96" s="214" t="s">
        <v>130</v>
      </c>
      <c r="L96" s="46"/>
      <c r="M96" s="219" t="s">
        <v>20</v>
      </c>
      <c r="N96" s="220" t="s">
        <v>45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687</v>
      </c>
      <c r="AT96" s="223" t="s">
        <v>126</v>
      </c>
      <c r="AU96" s="223" t="s">
        <v>8</v>
      </c>
      <c r="AY96" s="19" t="s">
        <v>125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9" t="s">
        <v>8</v>
      </c>
      <c r="BK96" s="224">
        <f>ROUND(I96*H96,0)</f>
        <v>0</v>
      </c>
      <c r="BL96" s="19" t="s">
        <v>687</v>
      </c>
      <c r="BM96" s="223" t="s">
        <v>705</v>
      </c>
    </row>
    <row r="97" s="2" customFormat="1">
      <c r="A97" s="40"/>
      <c r="B97" s="41"/>
      <c r="C97" s="42"/>
      <c r="D97" s="225" t="s">
        <v>133</v>
      </c>
      <c r="E97" s="42"/>
      <c r="F97" s="226" t="s">
        <v>706</v>
      </c>
      <c r="G97" s="42"/>
      <c r="H97" s="42"/>
      <c r="I97" s="227"/>
      <c r="J97" s="42"/>
      <c r="K97" s="42"/>
      <c r="L97" s="46"/>
      <c r="M97" s="275"/>
      <c r="N97" s="276"/>
      <c r="O97" s="277"/>
      <c r="P97" s="277"/>
      <c r="Q97" s="277"/>
      <c r="R97" s="277"/>
      <c r="S97" s="277"/>
      <c r="T97" s="27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133</v>
      </c>
      <c r="AU97" s="19" t="s">
        <v>8</v>
      </c>
    </row>
    <row r="98" s="2" customFormat="1" ht="6.96" customHeight="1">
      <c r="A98" s="40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46"/>
      <c r="M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</sheetData>
  <sheetProtection sheet="1" autoFilter="0" formatColumns="0" formatRows="0" objects="1" scenarios="1" spinCount="100000" saltValue="d0+F/wfwBlLDVFa1ZLoKbxqfnXIG1U++VxOzOBNYEzK+I/0vbZ3MZ/VnDgFMYKJC9kkQtNiS5ppnN8y8efAVtg==" hashValue="8zKZklrdSIBNvCVElTVcD7zak9mWRbtjtQNwhR0GEw6+r28L2njHUzDwQGabbnOsjgVCTuMcURpPMTPKWLop8w==" algorithmName="SHA-512" password="CC35"/>
  <autoFilter ref="C83:K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013254000"/>
    <hyperlink ref="F91" r:id="rId2" display="https://podminky.urs.cz/item/CS_URS_2024_02/060001000"/>
    <hyperlink ref="F94" r:id="rId3" display="https://podminky.urs.cz/item/CS_URS_2024_02/030001000"/>
    <hyperlink ref="F97" r:id="rId4" display="https://podminky.urs.cz/item/CS_URS_2024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2"/>
    </row>
    <row r="4" s="1" customFormat="1" ht="24.96" customHeight="1">
      <c r="B4" s="22"/>
      <c r="C4" s="142" t="s">
        <v>707</v>
      </c>
      <c r="H4" s="22"/>
    </row>
    <row r="5" s="1" customFormat="1" ht="12" customHeight="1">
      <c r="B5" s="22"/>
      <c r="C5" s="281" t="s">
        <v>14</v>
      </c>
      <c r="D5" s="151" t="s">
        <v>15</v>
      </c>
      <c r="E5" s="1"/>
      <c r="F5" s="1"/>
      <c r="H5" s="22"/>
    </row>
    <row r="6" s="1" customFormat="1" ht="36.96" customHeight="1">
      <c r="B6" s="22"/>
      <c r="C6" s="282" t="s">
        <v>17</v>
      </c>
      <c r="D6" s="283" t="s">
        <v>18</v>
      </c>
      <c r="E6" s="1"/>
      <c r="F6" s="1"/>
      <c r="H6" s="22"/>
    </row>
    <row r="7" s="1" customFormat="1" ht="24.75" customHeight="1">
      <c r="B7" s="22"/>
      <c r="C7" s="144" t="s">
        <v>24</v>
      </c>
      <c r="D7" s="148" t="str">
        <f>'Rekapitulace stavby'!AN8</f>
        <v>9. 9. 2024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7"/>
      <c r="B9" s="284"/>
      <c r="C9" s="285" t="s">
        <v>55</v>
      </c>
      <c r="D9" s="286" t="s">
        <v>56</v>
      </c>
      <c r="E9" s="286" t="s">
        <v>112</v>
      </c>
      <c r="F9" s="287" t="s">
        <v>708</v>
      </c>
      <c r="G9" s="187"/>
      <c r="H9" s="284"/>
    </row>
    <row r="10" s="2" customFormat="1" ht="26.4" customHeight="1">
      <c r="A10" s="40"/>
      <c r="B10" s="46"/>
      <c r="C10" s="288" t="s">
        <v>709</v>
      </c>
      <c r="D10" s="288" t="s">
        <v>89</v>
      </c>
      <c r="E10" s="40"/>
      <c r="F10" s="40"/>
      <c r="G10" s="40"/>
      <c r="H10" s="46"/>
    </row>
    <row r="11" s="2" customFormat="1" ht="16.8" customHeight="1">
      <c r="A11" s="40"/>
      <c r="B11" s="46"/>
      <c r="C11" s="289" t="s">
        <v>413</v>
      </c>
      <c r="D11" s="290" t="s">
        <v>414</v>
      </c>
      <c r="E11" s="291" t="s">
        <v>20</v>
      </c>
      <c r="F11" s="292">
        <v>243</v>
      </c>
      <c r="G11" s="40"/>
      <c r="H11" s="46"/>
    </row>
    <row r="12" s="2" customFormat="1" ht="16.8" customHeight="1">
      <c r="A12" s="40"/>
      <c r="B12" s="46"/>
      <c r="C12" s="293" t="s">
        <v>20</v>
      </c>
      <c r="D12" s="293" t="s">
        <v>440</v>
      </c>
      <c r="E12" s="19" t="s">
        <v>20</v>
      </c>
      <c r="F12" s="294">
        <v>0</v>
      </c>
      <c r="G12" s="40"/>
      <c r="H12" s="46"/>
    </row>
    <row r="13" s="2" customFormat="1" ht="16.8" customHeight="1">
      <c r="A13" s="40"/>
      <c r="B13" s="46"/>
      <c r="C13" s="293" t="s">
        <v>20</v>
      </c>
      <c r="D13" s="293" t="s">
        <v>441</v>
      </c>
      <c r="E13" s="19" t="s">
        <v>20</v>
      </c>
      <c r="F13" s="294">
        <v>6.5</v>
      </c>
      <c r="G13" s="40"/>
      <c r="H13" s="46"/>
    </row>
    <row r="14" s="2" customFormat="1" ht="16.8" customHeight="1">
      <c r="A14" s="40"/>
      <c r="B14" s="46"/>
      <c r="C14" s="293" t="s">
        <v>20</v>
      </c>
      <c r="D14" s="293" t="s">
        <v>442</v>
      </c>
      <c r="E14" s="19" t="s">
        <v>20</v>
      </c>
      <c r="F14" s="294">
        <v>0</v>
      </c>
      <c r="G14" s="40"/>
      <c r="H14" s="46"/>
    </row>
    <row r="15" s="2" customFormat="1" ht="16.8" customHeight="1">
      <c r="A15" s="40"/>
      <c r="B15" s="46"/>
      <c r="C15" s="293" t="s">
        <v>20</v>
      </c>
      <c r="D15" s="293" t="s">
        <v>441</v>
      </c>
      <c r="E15" s="19" t="s">
        <v>20</v>
      </c>
      <c r="F15" s="294">
        <v>6.5</v>
      </c>
      <c r="G15" s="40"/>
      <c r="H15" s="46"/>
    </row>
    <row r="16" s="2" customFormat="1" ht="16.8" customHeight="1">
      <c r="A16" s="40"/>
      <c r="B16" s="46"/>
      <c r="C16" s="293" t="s">
        <v>20</v>
      </c>
      <c r="D16" s="293" t="s">
        <v>443</v>
      </c>
      <c r="E16" s="19" t="s">
        <v>20</v>
      </c>
      <c r="F16" s="294">
        <v>0</v>
      </c>
      <c r="G16" s="40"/>
      <c r="H16" s="46"/>
    </row>
    <row r="17" s="2" customFormat="1" ht="16.8" customHeight="1">
      <c r="A17" s="40"/>
      <c r="B17" s="46"/>
      <c r="C17" s="293" t="s">
        <v>20</v>
      </c>
      <c r="D17" s="293" t="s">
        <v>444</v>
      </c>
      <c r="E17" s="19" t="s">
        <v>20</v>
      </c>
      <c r="F17" s="294">
        <v>4</v>
      </c>
      <c r="G17" s="40"/>
      <c r="H17" s="46"/>
    </row>
    <row r="18" s="2" customFormat="1" ht="16.8" customHeight="1">
      <c r="A18" s="40"/>
      <c r="B18" s="46"/>
      <c r="C18" s="293" t="s">
        <v>20</v>
      </c>
      <c r="D18" s="293" t="s">
        <v>445</v>
      </c>
      <c r="E18" s="19" t="s">
        <v>20</v>
      </c>
      <c r="F18" s="294">
        <v>0</v>
      </c>
      <c r="G18" s="40"/>
      <c r="H18" s="46"/>
    </row>
    <row r="19" s="2" customFormat="1" ht="16.8" customHeight="1">
      <c r="A19" s="40"/>
      <c r="B19" s="46"/>
      <c r="C19" s="293" t="s">
        <v>20</v>
      </c>
      <c r="D19" s="293" t="s">
        <v>446</v>
      </c>
      <c r="E19" s="19" t="s">
        <v>20</v>
      </c>
      <c r="F19" s="294">
        <v>7</v>
      </c>
      <c r="G19" s="40"/>
      <c r="H19" s="46"/>
    </row>
    <row r="20" s="2" customFormat="1" ht="16.8" customHeight="1">
      <c r="A20" s="40"/>
      <c r="B20" s="46"/>
      <c r="C20" s="293" t="s">
        <v>20</v>
      </c>
      <c r="D20" s="293" t="s">
        <v>447</v>
      </c>
      <c r="E20" s="19" t="s">
        <v>20</v>
      </c>
      <c r="F20" s="294">
        <v>0</v>
      </c>
      <c r="G20" s="40"/>
      <c r="H20" s="46"/>
    </row>
    <row r="21" s="2" customFormat="1" ht="16.8" customHeight="1">
      <c r="A21" s="40"/>
      <c r="B21" s="46"/>
      <c r="C21" s="293" t="s">
        <v>20</v>
      </c>
      <c r="D21" s="293" t="s">
        <v>444</v>
      </c>
      <c r="E21" s="19" t="s">
        <v>20</v>
      </c>
      <c r="F21" s="294">
        <v>4</v>
      </c>
      <c r="G21" s="40"/>
      <c r="H21" s="46"/>
    </row>
    <row r="22" s="2" customFormat="1" ht="16.8" customHeight="1">
      <c r="A22" s="40"/>
      <c r="B22" s="46"/>
      <c r="C22" s="293" t="s">
        <v>20</v>
      </c>
      <c r="D22" s="293" t="s">
        <v>448</v>
      </c>
      <c r="E22" s="19" t="s">
        <v>20</v>
      </c>
      <c r="F22" s="294">
        <v>0</v>
      </c>
      <c r="G22" s="40"/>
      <c r="H22" s="46"/>
    </row>
    <row r="23" s="2" customFormat="1" ht="16.8" customHeight="1">
      <c r="A23" s="40"/>
      <c r="B23" s="46"/>
      <c r="C23" s="293" t="s">
        <v>20</v>
      </c>
      <c r="D23" s="293" t="s">
        <v>446</v>
      </c>
      <c r="E23" s="19" t="s">
        <v>20</v>
      </c>
      <c r="F23" s="294">
        <v>7</v>
      </c>
      <c r="G23" s="40"/>
      <c r="H23" s="46"/>
    </row>
    <row r="24" s="2" customFormat="1" ht="16.8" customHeight="1">
      <c r="A24" s="40"/>
      <c r="B24" s="46"/>
      <c r="C24" s="293" t="s">
        <v>20</v>
      </c>
      <c r="D24" s="293" t="s">
        <v>449</v>
      </c>
      <c r="E24" s="19" t="s">
        <v>20</v>
      </c>
      <c r="F24" s="294">
        <v>0</v>
      </c>
      <c r="G24" s="40"/>
      <c r="H24" s="46"/>
    </row>
    <row r="25" s="2" customFormat="1" ht="16.8" customHeight="1">
      <c r="A25" s="40"/>
      <c r="B25" s="46"/>
      <c r="C25" s="293" t="s">
        <v>20</v>
      </c>
      <c r="D25" s="293" t="s">
        <v>450</v>
      </c>
      <c r="E25" s="19" t="s">
        <v>20</v>
      </c>
      <c r="F25" s="294">
        <v>4.5</v>
      </c>
      <c r="G25" s="40"/>
      <c r="H25" s="46"/>
    </row>
    <row r="26" s="2" customFormat="1" ht="16.8" customHeight="1">
      <c r="A26" s="40"/>
      <c r="B26" s="46"/>
      <c r="C26" s="293" t="s">
        <v>20</v>
      </c>
      <c r="D26" s="293" t="s">
        <v>451</v>
      </c>
      <c r="E26" s="19" t="s">
        <v>20</v>
      </c>
      <c r="F26" s="294">
        <v>0</v>
      </c>
      <c r="G26" s="40"/>
      <c r="H26" s="46"/>
    </row>
    <row r="27" s="2" customFormat="1" ht="16.8" customHeight="1">
      <c r="A27" s="40"/>
      <c r="B27" s="46"/>
      <c r="C27" s="293" t="s">
        <v>20</v>
      </c>
      <c r="D27" s="293" t="s">
        <v>444</v>
      </c>
      <c r="E27" s="19" t="s">
        <v>20</v>
      </c>
      <c r="F27" s="294">
        <v>4</v>
      </c>
      <c r="G27" s="40"/>
      <c r="H27" s="46"/>
    </row>
    <row r="28" s="2" customFormat="1" ht="16.8" customHeight="1">
      <c r="A28" s="40"/>
      <c r="B28" s="46"/>
      <c r="C28" s="293" t="s">
        <v>20</v>
      </c>
      <c r="D28" s="293" t="s">
        <v>452</v>
      </c>
      <c r="E28" s="19" t="s">
        <v>20</v>
      </c>
      <c r="F28" s="294">
        <v>0</v>
      </c>
      <c r="G28" s="40"/>
      <c r="H28" s="46"/>
    </row>
    <row r="29" s="2" customFormat="1" ht="16.8" customHeight="1">
      <c r="A29" s="40"/>
      <c r="B29" s="46"/>
      <c r="C29" s="293" t="s">
        <v>20</v>
      </c>
      <c r="D29" s="293" t="s">
        <v>444</v>
      </c>
      <c r="E29" s="19" t="s">
        <v>20</v>
      </c>
      <c r="F29" s="294">
        <v>4</v>
      </c>
      <c r="G29" s="40"/>
      <c r="H29" s="46"/>
    </row>
    <row r="30" s="2" customFormat="1" ht="16.8" customHeight="1">
      <c r="A30" s="40"/>
      <c r="B30" s="46"/>
      <c r="C30" s="293" t="s">
        <v>20</v>
      </c>
      <c r="D30" s="293" t="s">
        <v>453</v>
      </c>
      <c r="E30" s="19" t="s">
        <v>20</v>
      </c>
      <c r="F30" s="294">
        <v>0</v>
      </c>
      <c r="G30" s="40"/>
      <c r="H30" s="46"/>
    </row>
    <row r="31" s="2" customFormat="1" ht="16.8" customHeight="1">
      <c r="A31" s="40"/>
      <c r="B31" s="46"/>
      <c r="C31" s="293" t="s">
        <v>20</v>
      </c>
      <c r="D31" s="293" t="s">
        <v>454</v>
      </c>
      <c r="E31" s="19" t="s">
        <v>20</v>
      </c>
      <c r="F31" s="294">
        <v>14.5</v>
      </c>
      <c r="G31" s="40"/>
      <c r="H31" s="46"/>
    </row>
    <row r="32" s="2" customFormat="1" ht="16.8" customHeight="1">
      <c r="A32" s="40"/>
      <c r="B32" s="46"/>
      <c r="C32" s="293" t="s">
        <v>20</v>
      </c>
      <c r="D32" s="293" t="s">
        <v>455</v>
      </c>
      <c r="E32" s="19" t="s">
        <v>20</v>
      </c>
      <c r="F32" s="294">
        <v>0</v>
      </c>
      <c r="G32" s="40"/>
      <c r="H32" s="46"/>
    </row>
    <row r="33" s="2" customFormat="1" ht="16.8" customHeight="1">
      <c r="A33" s="40"/>
      <c r="B33" s="46"/>
      <c r="C33" s="293" t="s">
        <v>20</v>
      </c>
      <c r="D33" s="293" t="s">
        <v>444</v>
      </c>
      <c r="E33" s="19" t="s">
        <v>20</v>
      </c>
      <c r="F33" s="294">
        <v>4</v>
      </c>
      <c r="G33" s="40"/>
      <c r="H33" s="46"/>
    </row>
    <row r="34" s="2" customFormat="1" ht="16.8" customHeight="1">
      <c r="A34" s="40"/>
      <c r="B34" s="46"/>
      <c r="C34" s="293" t="s">
        <v>20</v>
      </c>
      <c r="D34" s="293" t="s">
        <v>456</v>
      </c>
      <c r="E34" s="19" t="s">
        <v>20</v>
      </c>
      <c r="F34" s="294">
        <v>0</v>
      </c>
      <c r="G34" s="40"/>
      <c r="H34" s="46"/>
    </row>
    <row r="35" s="2" customFormat="1" ht="16.8" customHeight="1">
      <c r="A35" s="40"/>
      <c r="B35" s="46"/>
      <c r="C35" s="293" t="s">
        <v>20</v>
      </c>
      <c r="D35" s="293" t="s">
        <v>457</v>
      </c>
      <c r="E35" s="19" t="s">
        <v>20</v>
      </c>
      <c r="F35" s="294">
        <v>7.5</v>
      </c>
      <c r="G35" s="40"/>
      <c r="H35" s="46"/>
    </row>
    <row r="36" s="2" customFormat="1" ht="16.8" customHeight="1">
      <c r="A36" s="40"/>
      <c r="B36" s="46"/>
      <c r="C36" s="293" t="s">
        <v>20</v>
      </c>
      <c r="D36" s="293" t="s">
        <v>458</v>
      </c>
      <c r="E36" s="19" t="s">
        <v>20</v>
      </c>
      <c r="F36" s="294">
        <v>0</v>
      </c>
      <c r="G36" s="40"/>
      <c r="H36" s="46"/>
    </row>
    <row r="37" s="2" customFormat="1" ht="16.8" customHeight="1">
      <c r="A37" s="40"/>
      <c r="B37" s="46"/>
      <c r="C37" s="293" t="s">
        <v>20</v>
      </c>
      <c r="D37" s="293" t="s">
        <v>444</v>
      </c>
      <c r="E37" s="19" t="s">
        <v>20</v>
      </c>
      <c r="F37" s="294">
        <v>4</v>
      </c>
      <c r="G37" s="40"/>
      <c r="H37" s="46"/>
    </row>
    <row r="38" s="2" customFormat="1" ht="16.8" customHeight="1">
      <c r="A38" s="40"/>
      <c r="B38" s="46"/>
      <c r="C38" s="293" t="s">
        <v>20</v>
      </c>
      <c r="D38" s="293" t="s">
        <v>459</v>
      </c>
      <c r="E38" s="19" t="s">
        <v>20</v>
      </c>
      <c r="F38" s="294">
        <v>0</v>
      </c>
      <c r="G38" s="40"/>
      <c r="H38" s="46"/>
    </row>
    <row r="39" s="2" customFormat="1" ht="16.8" customHeight="1">
      <c r="A39" s="40"/>
      <c r="B39" s="46"/>
      <c r="C39" s="293" t="s">
        <v>20</v>
      </c>
      <c r="D39" s="293" t="s">
        <v>444</v>
      </c>
      <c r="E39" s="19" t="s">
        <v>20</v>
      </c>
      <c r="F39" s="294">
        <v>4</v>
      </c>
      <c r="G39" s="40"/>
      <c r="H39" s="46"/>
    </row>
    <row r="40" s="2" customFormat="1" ht="16.8" customHeight="1">
      <c r="A40" s="40"/>
      <c r="B40" s="46"/>
      <c r="C40" s="293" t="s">
        <v>20</v>
      </c>
      <c r="D40" s="293" t="s">
        <v>460</v>
      </c>
      <c r="E40" s="19" t="s">
        <v>20</v>
      </c>
      <c r="F40" s="294">
        <v>0</v>
      </c>
      <c r="G40" s="40"/>
      <c r="H40" s="46"/>
    </row>
    <row r="41" s="2" customFormat="1" ht="16.8" customHeight="1">
      <c r="A41" s="40"/>
      <c r="B41" s="46"/>
      <c r="C41" s="293" t="s">
        <v>20</v>
      </c>
      <c r="D41" s="293" t="s">
        <v>450</v>
      </c>
      <c r="E41" s="19" t="s">
        <v>20</v>
      </c>
      <c r="F41" s="294">
        <v>4.5</v>
      </c>
      <c r="G41" s="40"/>
      <c r="H41" s="46"/>
    </row>
    <row r="42" s="2" customFormat="1" ht="16.8" customHeight="1">
      <c r="A42" s="40"/>
      <c r="B42" s="46"/>
      <c r="C42" s="293" t="s">
        <v>20</v>
      </c>
      <c r="D42" s="293" t="s">
        <v>461</v>
      </c>
      <c r="E42" s="19" t="s">
        <v>20</v>
      </c>
      <c r="F42" s="294">
        <v>0</v>
      </c>
      <c r="G42" s="40"/>
      <c r="H42" s="46"/>
    </row>
    <row r="43" s="2" customFormat="1" ht="16.8" customHeight="1">
      <c r="A43" s="40"/>
      <c r="B43" s="46"/>
      <c r="C43" s="293" t="s">
        <v>20</v>
      </c>
      <c r="D43" s="293" t="s">
        <v>450</v>
      </c>
      <c r="E43" s="19" t="s">
        <v>20</v>
      </c>
      <c r="F43" s="294">
        <v>4.5</v>
      </c>
      <c r="G43" s="40"/>
      <c r="H43" s="46"/>
    </row>
    <row r="44" s="2" customFormat="1" ht="16.8" customHeight="1">
      <c r="A44" s="40"/>
      <c r="B44" s="46"/>
      <c r="C44" s="293" t="s">
        <v>20</v>
      </c>
      <c r="D44" s="293" t="s">
        <v>462</v>
      </c>
      <c r="E44" s="19" t="s">
        <v>20</v>
      </c>
      <c r="F44" s="294">
        <v>0</v>
      </c>
      <c r="G44" s="40"/>
      <c r="H44" s="46"/>
    </row>
    <row r="45" s="2" customFormat="1" ht="16.8" customHeight="1">
      <c r="A45" s="40"/>
      <c r="B45" s="46"/>
      <c r="C45" s="293" t="s">
        <v>20</v>
      </c>
      <c r="D45" s="293" t="s">
        <v>450</v>
      </c>
      <c r="E45" s="19" t="s">
        <v>20</v>
      </c>
      <c r="F45" s="294">
        <v>4.5</v>
      </c>
      <c r="G45" s="40"/>
      <c r="H45" s="46"/>
    </row>
    <row r="46" s="2" customFormat="1" ht="16.8" customHeight="1">
      <c r="A46" s="40"/>
      <c r="B46" s="46"/>
      <c r="C46" s="293" t="s">
        <v>20</v>
      </c>
      <c r="D46" s="293" t="s">
        <v>463</v>
      </c>
      <c r="E46" s="19" t="s">
        <v>20</v>
      </c>
      <c r="F46" s="294">
        <v>0</v>
      </c>
      <c r="G46" s="40"/>
      <c r="H46" s="46"/>
    </row>
    <row r="47" s="2" customFormat="1" ht="16.8" customHeight="1">
      <c r="A47" s="40"/>
      <c r="B47" s="46"/>
      <c r="C47" s="293" t="s">
        <v>20</v>
      </c>
      <c r="D47" s="293" t="s">
        <v>450</v>
      </c>
      <c r="E47" s="19" t="s">
        <v>20</v>
      </c>
      <c r="F47" s="294">
        <v>4.5</v>
      </c>
      <c r="G47" s="40"/>
      <c r="H47" s="46"/>
    </row>
    <row r="48" s="2" customFormat="1" ht="16.8" customHeight="1">
      <c r="A48" s="40"/>
      <c r="B48" s="46"/>
      <c r="C48" s="293" t="s">
        <v>20</v>
      </c>
      <c r="D48" s="293" t="s">
        <v>464</v>
      </c>
      <c r="E48" s="19" t="s">
        <v>20</v>
      </c>
      <c r="F48" s="294">
        <v>0</v>
      </c>
      <c r="G48" s="40"/>
      <c r="H48" s="46"/>
    </row>
    <row r="49" s="2" customFormat="1" ht="16.8" customHeight="1">
      <c r="A49" s="40"/>
      <c r="B49" s="46"/>
      <c r="C49" s="293" t="s">
        <v>20</v>
      </c>
      <c r="D49" s="293" t="s">
        <v>457</v>
      </c>
      <c r="E49" s="19" t="s">
        <v>20</v>
      </c>
      <c r="F49" s="294">
        <v>7.5</v>
      </c>
      <c r="G49" s="40"/>
      <c r="H49" s="46"/>
    </row>
    <row r="50" s="2" customFormat="1" ht="16.8" customHeight="1">
      <c r="A50" s="40"/>
      <c r="B50" s="46"/>
      <c r="C50" s="293" t="s">
        <v>20</v>
      </c>
      <c r="D50" s="293" t="s">
        <v>465</v>
      </c>
      <c r="E50" s="19" t="s">
        <v>20</v>
      </c>
      <c r="F50" s="294">
        <v>0</v>
      </c>
      <c r="G50" s="40"/>
      <c r="H50" s="46"/>
    </row>
    <row r="51" s="2" customFormat="1" ht="16.8" customHeight="1">
      <c r="A51" s="40"/>
      <c r="B51" s="46"/>
      <c r="C51" s="293" t="s">
        <v>20</v>
      </c>
      <c r="D51" s="293" t="s">
        <v>444</v>
      </c>
      <c r="E51" s="19" t="s">
        <v>20</v>
      </c>
      <c r="F51" s="294">
        <v>4</v>
      </c>
      <c r="G51" s="40"/>
      <c r="H51" s="46"/>
    </row>
    <row r="52" s="2" customFormat="1" ht="16.8" customHeight="1">
      <c r="A52" s="40"/>
      <c r="B52" s="46"/>
      <c r="C52" s="293" t="s">
        <v>20</v>
      </c>
      <c r="D52" s="293" t="s">
        <v>466</v>
      </c>
      <c r="E52" s="19" t="s">
        <v>20</v>
      </c>
      <c r="F52" s="294">
        <v>0</v>
      </c>
      <c r="G52" s="40"/>
      <c r="H52" s="46"/>
    </row>
    <row r="53" s="2" customFormat="1" ht="16.8" customHeight="1">
      <c r="A53" s="40"/>
      <c r="B53" s="46"/>
      <c r="C53" s="293" t="s">
        <v>20</v>
      </c>
      <c r="D53" s="293" t="s">
        <v>444</v>
      </c>
      <c r="E53" s="19" t="s">
        <v>20</v>
      </c>
      <c r="F53" s="294">
        <v>4</v>
      </c>
      <c r="G53" s="40"/>
      <c r="H53" s="46"/>
    </row>
    <row r="54" s="2" customFormat="1" ht="16.8" customHeight="1">
      <c r="A54" s="40"/>
      <c r="B54" s="46"/>
      <c r="C54" s="293" t="s">
        <v>20</v>
      </c>
      <c r="D54" s="293" t="s">
        <v>467</v>
      </c>
      <c r="E54" s="19" t="s">
        <v>20</v>
      </c>
      <c r="F54" s="294">
        <v>0</v>
      </c>
      <c r="G54" s="40"/>
      <c r="H54" s="46"/>
    </row>
    <row r="55" s="2" customFormat="1" ht="16.8" customHeight="1">
      <c r="A55" s="40"/>
      <c r="B55" s="46"/>
      <c r="C55" s="293" t="s">
        <v>20</v>
      </c>
      <c r="D55" s="293" t="s">
        <v>444</v>
      </c>
      <c r="E55" s="19" t="s">
        <v>20</v>
      </c>
      <c r="F55" s="294">
        <v>4</v>
      </c>
      <c r="G55" s="40"/>
      <c r="H55" s="46"/>
    </row>
    <row r="56" s="2" customFormat="1" ht="16.8" customHeight="1">
      <c r="A56" s="40"/>
      <c r="B56" s="46"/>
      <c r="C56" s="293" t="s">
        <v>20</v>
      </c>
      <c r="D56" s="293" t="s">
        <v>468</v>
      </c>
      <c r="E56" s="19" t="s">
        <v>20</v>
      </c>
      <c r="F56" s="294">
        <v>0</v>
      </c>
      <c r="G56" s="40"/>
      <c r="H56" s="46"/>
    </row>
    <row r="57" s="2" customFormat="1" ht="16.8" customHeight="1">
      <c r="A57" s="40"/>
      <c r="B57" s="46"/>
      <c r="C57" s="293" t="s">
        <v>20</v>
      </c>
      <c r="D57" s="293" t="s">
        <v>457</v>
      </c>
      <c r="E57" s="19" t="s">
        <v>20</v>
      </c>
      <c r="F57" s="294">
        <v>7.5</v>
      </c>
      <c r="G57" s="40"/>
      <c r="H57" s="46"/>
    </row>
    <row r="58" s="2" customFormat="1" ht="16.8" customHeight="1">
      <c r="A58" s="40"/>
      <c r="B58" s="46"/>
      <c r="C58" s="293" t="s">
        <v>20</v>
      </c>
      <c r="D58" s="293" t="s">
        <v>469</v>
      </c>
      <c r="E58" s="19" t="s">
        <v>20</v>
      </c>
      <c r="F58" s="294">
        <v>0</v>
      </c>
      <c r="G58" s="40"/>
      <c r="H58" s="46"/>
    </row>
    <row r="59" s="2" customFormat="1" ht="16.8" customHeight="1">
      <c r="A59" s="40"/>
      <c r="B59" s="46"/>
      <c r="C59" s="293" t="s">
        <v>20</v>
      </c>
      <c r="D59" s="293" t="s">
        <v>444</v>
      </c>
      <c r="E59" s="19" t="s">
        <v>20</v>
      </c>
      <c r="F59" s="294">
        <v>4</v>
      </c>
      <c r="G59" s="40"/>
      <c r="H59" s="46"/>
    </row>
    <row r="60" s="2" customFormat="1" ht="16.8" customHeight="1">
      <c r="A60" s="40"/>
      <c r="B60" s="46"/>
      <c r="C60" s="293" t="s">
        <v>20</v>
      </c>
      <c r="D60" s="293" t="s">
        <v>470</v>
      </c>
      <c r="E60" s="19" t="s">
        <v>20</v>
      </c>
      <c r="F60" s="294">
        <v>0</v>
      </c>
      <c r="G60" s="40"/>
      <c r="H60" s="46"/>
    </row>
    <row r="61" s="2" customFormat="1" ht="16.8" customHeight="1">
      <c r="A61" s="40"/>
      <c r="B61" s="46"/>
      <c r="C61" s="293" t="s">
        <v>20</v>
      </c>
      <c r="D61" s="293" t="s">
        <v>444</v>
      </c>
      <c r="E61" s="19" t="s">
        <v>20</v>
      </c>
      <c r="F61" s="294">
        <v>4</v>
      </c>
      <c r="G61" s="40"/>
      <c r="H61" s="46"/>
    </row>
    <row r="62" s="2" customFormat="1" ht="16.8" customHeight="1">
      <c r="A62" s="40"/>
      <c r="B62" s="46"/>
      <c r="C62" s="293" t="s">
        <v>20</v>
      </c>
      <c r="D62" s="293" t="s">
        <v>471</v>
      </c>
      <c r="E62" s="19" t="s">
        <v>20</v>
      </c>
      <c r="F62" s="294">
        <v>0</v>
      </c>
      <c r="G62" s="40"/>
      <c r="H62" s="46"/>
    </row>
    <row r="63" s="2" customFormat="1" ht="16.8" customHeight="1">
      <c r="A63" s="40"/>
      <c r="B63" s="46"/>
      <c r="C63" s="293" t="s">
        <v>20</v>
      </c>
      <c r="D63" s="293" t="s">
        <v>472</v>
      </c>
      <c r="E63" s="19" t="s">
        <v>20</v>
      </c>
      <c r="F63" s="294">
        <v>10.5</v>
      </c>
      <c r="G63" s="40"/>
      <c r="H63" s="46"/>
    </row>
    <row r="64" s="2" customFormat="1" ht="16.8" customHeight="1">
      <c r="A64" s="40"/>
      <c r="B64" s="46"/>
      <c r="C64" s="293" t="s">
        <v>20</v>
      </c>
      <c r="D64" s="293" t="s">
        <v>473</v>
      </c>
      <c r="E64" s="19" t="s">
        <v>20</v>
      </c>
      <c r="F64" s="294">
        <v>0</v>
      </c>
      <c r="G64" s="40"/>
      <c r="H64" s="46"/>
    </row>
    <row r="65" s="2" customFormat="1" ht="16.8" customHeight="1">
      <c r="A65" s="40"/>
      <c r="B65" s="46"/>
      <c r="C65" s="293" t="s">
        <v>20</v>
      </c>
      <c r="D65" s="293" t="s">
        <v>444</v>
      </c>
      <c r="E65" s="19" t="s">
        <v>20</v>
      </c>
      <c r="F65" s="294">
        <v>4</v>
      </c>
      <c r="G65" s="40"/>
      <c r="H65" s="46"/>
    </row>
    <row r="66" s="2" customFormat="1" ht="16.8" customHeight="1">
      <c r="A66" s="40"/>
      <c r="B66" s="46"/>
      <c r="C66" s="293" t="s">
        <v>20</v>
      </c>
      <c r="D66" s="293" t="s">
        <v>474</v>
      </c>
      <c r="E66" s="19" t="s">
        <v>20</v>
      </c>
      <c r="F66" s="294">
        <v>0</v>
      </c>
      <c r="G66" s="40"/>
      <c r="H66" s="46"/>
    </row>
    <row r="67" s="2" customFormat="1" ht="16.8" customHeight="1">
      <c r="A67" s="40"/>
      <c r="B67" s="46"/>
      <c r="C67" s="293" t="s">
        <v>20</v>
      </c>
      <c r="D67" s="293" t="s">
        <v>444</v>
      </c>
      <c r="E67" s="19" t="s">
        <v>20</v>
      </c>
      <c r="F67" s="294">
        <v>4</v>
      </c>
      <c r="G67" s="40"/>
      <c r="H67" s="46"/>
    </row>
    <row r="68" s="2" customFormat="1" ht="16.8" customHeight="1">
      <c r="A68" s="40"/>
      <c r="B68" s="46"/>
      <c r="C68" s="293" t="s">
        <v>20</v>
      </c>
      <c r="D68" s="293" t="s">
        <v>475</v>
      </c>
      <c r="E68" s="19" t="s">
        <v>20</v>
      </c>
      <c r="F68" s="294">
        <v>0</v>
      </c>
      <c r="G68" s="40"/>
      <c r="H68" s="46"/>
    </row>
    <row r="69" s="2" customFormat="1" ht="16.8" customHeight="1">
      <c r="A69" s="40"/>
      <c r="B69" s="46"/>
      <c r="C69" s="293" t="s">
        <v>20</v>
      </c>
      <c r="D69" s="293" t="s">
        <v>444</v>
      </c>
      <c r="E69" s="19" t="s">
        <v>20</v>
      </c>
      <c r="F69" s="294">
        <v>4</v>
      </c>
      <c r="G69" s="40"/>
      <c r="H69" s="46"/>
    </row>
    <row r="70" s="2" customFormat="1" ht="16.8" customHeight="1">
      <c r="A70" s="40"/>
      <c r="B70" s="46"/>
      <c r="C70" s="293" t="s">
        <v>20</v>
      </c>
      <c r="D70" s="293" t="s">
        <v>476</v>
      </c>
      <c r="E70" s="19" t="s">
        <v>20</v>
      </c>
      <c r="F70" s="294">
        <v>0</v>
      </c>
      <c r="G70" s="40"/>
      <c r="H70" s="46"/>
    </row>
    <row r="71" s="2" customFormat="1" ht="16.8" customHeight="1">
      <c r="A71" s="40"/>
      <c r="B71" s="46"/>
      <c r="C71" s="293" t="s">
        <v>20</v>
      </c>
      <c r="D71" s="293" t="s">
        <v>444</v>
      </c>
      <c r="E71" s="19" t="s">
        <v>20</v>
      </c>
      <c r="F71" s="294">
        <v>4</v>
      </c>
      <c r="G71" s="40"/>
      <c r="H71" s="46"/>
    </row>
    <row r="72" s="2" customFormat="1" ht="16.8" customHeight="1">
      <c r="A72" s="40"/>
      <c r="B72" s="46"/>
      <c r="C72" s="293" t="s">
        <v>20</v>
      </c>
      <c r="D72" s="293" t="s">
        <v>477</v>
      </c>
      <c r="E72" s="19" t="s">
        <v>20</v>
      </c>
      <c r="F72" s="294">
        <v>0</v>
      </c>
      <c r="G72" s="40"/>
      <c r="H72" s="46"/>
    </row>
    <row r="73" s="2" customFormat="1" ht="16.8" customHeight="1">
      <c r="A73" s="40"/>
      <c r="B73" s="46"/>
      <c r="C73" s="293" t="s">
        <v>20</v>
      </c>
      <c r="D73" s="293" t="s">
        <v>444</v>
      </c>
      <c r="E73" s="19" t="s">
        <v>20</v>
      </c>
      <c r="F73" s="294">
        <v>4</v>
      </c>
      <c r="G73" s="40"/>
      <c r="H73" s="46"/>
    </row>
    <row r="74" s="2" customFormat="1" ht="16.8" customHeight="1">
      <c r="A74" s="40"/>
      <c r="B74" s="46"/>
      <c r="C74" s="293" t="s">
        <v>20</v>
      </c>
      <c r="D74" s="293" t="s">
        <v>478</v>
      </c>
      <c r="E74" s="19" t="s">
        <v>20</v>
      </c>
      <c r="F74" s="294">
        <v>0</v>
      </c>
      <c r="G74" s="40"/>
      <c r="H74" s="46"/>
    </row>
    <row r="75" s="2" customFormat="1" ht="16.8" customHeight="1">
      <c r="A75" s="40"/>
      <c r="B75" s="46"/>
      <c r="C75" s="293" t="s">
        <v>20</v>
      </c>
      <c r="D75" s="293" t="s">
        <v>457</v>
      </c>
      <c r="E75" s="19" t="s">
        <v>20</v>
      </c>
      <c r="F75" s="294">
        <v>7.5</v>
      </c>
      <c r="G75" s="40"/>
      <c r="H75" s="46"/>
    </row>
    <row r="76" s="2" customFormat="1" ht="16.8" customHeight="1">
      <c r="A76" s="40"/>
      <c r="B76" s="46"/>
      <c r="C76" s="293" t="s">
        <v>20</v>
      </c>
      <c r="D76" s="293" t="s">
        <v>479</v>
      </c>
      <c r="E76" s="19" t="s">
        <v>20</v>
      </c>
      <c r="F76" s="294">
        <v>0</v>
      </c>
      <c r="G76" s="40"/>
      <c r="H76" s="46"/>
    </row>
    <row r="77" s="2" customFormat="1" ht="16.8" customHeight="1">
      <c r="A77" s="40"/>
      <c r="B77" s="46"/>
      <c r="C77" s="293" t="s">
        <v>20</v>
      </c>
      <c r="D77" s="293" t="s">
        <v>480</v>
      </c>
      <c r="E77" s="19" t="s">
        <v>20</v>
      </c>
      <c r="F77" s="294">
        <v>11</v>
      </c>
      <c r="G77" s="40"/>
      <c r="H77" s="46"/>
    </row>
    <row r="78" s="2" customFormat="1" ht="16.8" customHeight="1">
      <c r="A78" s="40"/>
      <c r="B78" s="46"/>
      <c r="C78" s="293" t="s">
        <v>20</v>
      </c>
      <c r="D78" s="293" t="s">
        <v>481</v>
      </c>
      <c r="E78" s="19" t="s">
        <v>20</v>
      </c>
      <c r="F78" s="294">
        <v>0</v>
      </c>
      <c r="G78" s="40"/>
      <c r="H78" s="46"/>
    </row>
    <row r="79" s="2" customFormat="1" ht="16.8" customHeight="1">
      <c r="A79" s="40"/>
      <c r="B79" s="46"/>
      <c r="C79" s="293" t="s">
        <v>20</v>
      </c>
      <c r="D79" s="293" t="s">
        <v>444</v>
      </c>
      <c r="E79" s="19" t="s">
        <v>20</v>
      </c>
      <c r="F79" s="294">
        <v>4</v>
      </c>
      <c r="G79" s="40"/>
      <c r="H79" s="46"/>
    </row>
    <row r="80" s="2" customFormat="1" ht="16.8" customHeight="1">
      <c r="A80" s="40"/>
      <c r="B80" s="46"/>
      <c r="C80" s="293" t="s">
        <v>20</v>
      </c>
      <c r="D80" s="293" t="s">
        <v>482</v>
      </c>
      <c r="E80" s="19" t="s">
        <v>20</v>
      </c>
      <c r="F80" s="294">
        <v>0</v>
      </c>
      <c r="G80" s="40"/>
      <c r="H80" s="46"/>
    </row>
    <row r="81" s="2" customFormat="1" ht="16.8" customHeight="1">
      <c r="A81" s="40"/>
      <c r="B81" s="46"/>
      <c r="C81" s="293" t="s">
        <v>20</v>
      </c>
      <c r="D81" s="293" t="s">
        <v>444</v>
      </c>
      <c r="E81" s="19" t="s">
        <v>20</v>
      </c>
      <c r="F81" s="294">
        <v>4</v>
      </c>
      <c r="G81" s="40"/>
      <c r="H81" s="46"/>
    </row>
    <row r="82" s="2" customFormat="1" ht="16.8" customHeight="1">
      <c r="A82" s="40"/>
      <c r="B82" s="46"/>
      <c r="C82" s="293" t="s">
        <v>20</v>
      </c>
      <c r="D82" s="293" t="s">
        <v>483</v>
      </c>
      <c r="E82" s="19" t="s">
        <v>20</v>
      </c>
      <c r="F82" s="294">
        <v>0</v>
      </c>
      <c r="G82" s="40"/>
      <c r="H82" s="46"/>
    </row>
    <row r="83" s="2" customFormat="1" ht="16.8" customHeight="1">
      <c r="A83" s="40"/>
      <c r="B83" s="46"/>
      <c r="C83" s="293" t="s">
        <v>20</v>
      </c>
      <c r="D83" s="293" t="s">
        <v>444</v>
      </c>
      <c r="E83" s="19" t="s">
        <v>20</v>
      </c>
      <c r="F83" s="294">
        <v>4</v>
      </c>
      <c r="G83" s="40"/>
      <c r="H83" s="46"/>
    </row>
    <row r="84" s="2" customFormat="1" ht="16.8" customHeight="1">
      <c r="A84" s="40"/>
      <c r="B84" s="46"/>
      <c r="C84" s="293" t="s">
        <v>20</v>
      </c>
      <c r="D84" s="293" t="s">
        <v>484</v>
      </c>
      <c r="E84" s="19" t="s">
        <v>20</v>
      </c>
      <c r="F84" s="294">
        <v>0</v>
      </c>
      <c r="G84" s="40"/>
      <c r="H84" s="46"/>
    </row>
    <row r="85" s="2" customFormat="1" ht="16.8" customHeight="1">
      <c r="A85" s="40"/>
      <c r="B85" s="46"/>
      <c r="C85" s="293" t="s">
        <v>20</v>
      </c>
      <c r="D85" s="293" t="s">
        <v>444</v>
      </c>
      <c r="E85" s="19" t="s">
        <v>20</v>
      </c>
      <c r="F85" s="294">
        <v>4</v>
      </c>
      <c r="G85" s="40"/>
      <c r="H85" s="46"/>
    </row>
    <row r="86" s="2" customFormat="1" ht="16.8" customHeight="1">
      <c r="A86" s="40"/>
      <c r="B86" s="46"/>
      <c r="C86" s="293" t="s">
        <v>20</v>
      </c>
      <c r="D86" s="293" t="s">
        <v>485</v>
      </c>
      <c r="E86" s="19" t="s">
        <v>20</v>
      </c>
      <c r="F86" s="294">
        <v>0</v>
      </c>
      <c r="G86" s="40"/>
      <c r="H86" s="46"/>
    </row>
    <row r="87" s="2" customFormat="1" ht="16.8" customHeight="1">
      <c r="A87" s="40"/>
      <c r="B87" s="46"/>
      <c r="C87" s="293" t="s">
        <v>20</v>
      </c>
      <c r="D87" s="293" t="s">
        <v>444</v>
      </c>
      <c r="E87" s="19" t="s">
        <v>20</v>
      </c>
      <c r="F87" s="294">
        <v>4</v>
      </c>
      <c r="G87" s="40"/>
      <c r="H87" s="46"/>
    </row>
    <row r="88" s="2" customFormat="1" ht="16.8" customHeight="1">
      <c r="A88" s="40"/>
      <c r="B88" s="46"/>
      <c r="C88" s="293" t="s">
        <v>20</v>
      </c>
      <c r="D88" s="293" t="s">
        <v>486</v>
      </c>
      <c r="E88" s="19" t="s">
        <v>20</v>
      </c>
      <c r="F88" s="294">
        <v>0</v>
      </c>
      <c r="G88" s="40"/>
      <c r="H88" s="46"/>
    </row>
    <row r="89" s="2" customFormat="1" ht="16.8" customHeight="1">
      <c r="A89" s="40"/>
      <c r="B89" s="46"/>
      <c r="C89" s="293" t="s">
        <v>20</v>
      </c>
      <c r="D89" s="293" t="s">
        <v>480</v>
      </c>
      <c r="E89" s="19" t="s">
        <v>20</v>
      </c>
      <c r="F89" s="294">
        <v>11</v>
      </c>
      <c r="G89" s="40"/>
      <c r="H89" s="46"/>
    </row>
    <row r="90" s="2" customFormat="1" ht="16.8" customHeight="1">
      <c r="A90" s="40"/>
      <c r="B90" s="46"/>
      <c r="C90" s="293" t="s">
        <v>20</v>
      </c>
      <c r="D90" s="293" t="s">
        <v>487</v>
      </c>
      <c r="E90" s="19" t="s">
        <v>20</v>
      </c>
      <c r="F90" s="294">
        <v>0</v>
      </c>
      <c r="G90" s="40"/>
      <c r="H90" s="46"/>
    </row>
    <row r="91" s="2" customFormat="1" ht="16.8" customHeight="1">
      <c r="A91" s="40"/>
      <c r="B91" s="46"/>
      <c r="C91" s="293" t="s">
        <v>20</v>
      </c>
      <c r="D91" s="293" t="s">
        <v>488</v>
      </c>
      <c r="E91" s="19" t="s">
        <v>20</v>
      </c>
      <c r="F91" s="294">
        <v>17</v>
      </c>
      <c r="G91" s="40"/>
      <c r="H91" s="46"/>
    </row>
    <row r="92" s="2" customFormat="1" ht="16.8" customHeight="1">
      <c r="A92" s="40"/>
      <c r="B92" s="46"/>
      <c r="C92" s="293" t="s">
        <v>20</v>
      </c>
      <c r="D92" s="293" t="s">
        <v>489</v>
      </c>
      <c r="E92" s="19" t="s">
        <v>20</v>
      </c>
      <c r="F92" s="294">
        <v>0</v>
      </c>
      <c r="G92" s="40"/>
      <c r="H92" s="46"/>
    </row>
    <row r="93" s="2" customFormat="1" ht="16.8" customHeight="1">
      <c r="A93" s="40"/>
      <c r="B93" s="46"/>
      <c r="C93" s="293" t="s">
        <v>20</v>
      </c>
      <c r="D93" s="293" t="s">
        <v>490</v>
      </c>
      <c r="E93" s="19" t="s">
        <v>20</v>
      </c>
      <c r="F93" s="294">
        <v>11.5</v>
      </c>
      <c r="G93" s="40"/>
      <c r="H93" s="46"/>
    </row>
    <row r="94" s="2" customFormat="1" ht="16.8" customHeight="1">
      <c r="A94" s="40"/>
      <c r="B94" s="46"/>
      <c r="C94" s="293" t="s">
        <v>413</v>
      </c>
      <c r="D94" s="293" t="s">
        <v>262</v>
      </c>
      <c r="E94" s="19" t="s">
        <v>20</v>
      </c>
      <c r="F94" s="294">
        <v>243</v>
      </c>
      <c r="G94" s="40"/>
      <c r="H94" s="46"/>
    </row>
    <row r="95" s="2" customFormat="1" ht="16.8" customHeight="1">
      <c r="A95" s="40"/>
      <c r="B95" s="46"/>
      <c r="C95" s="295" t="s">
        <v>710</v>
      </c>
      <c r="D95" s="40"/>
      <c r="E95" s="40"/>
      <c r="F95" s="40"/>
      <c r="G95" s="40"/>
      <c r="H95" s="46"/>
    </row>
    <row r="96" s="2" customFormat="1" ht="16.8" customHeight="1">
      <c r="A96" s="40"/>
      <c r="B96" s="46"/>
      <c r="C96" s="293" t="s">
        <v>436</v>
      </c>
      <c r="D96" s="293" t="s">
        <v>711</v>
      </c>
      <c r="E96" s="19" t="s">
        <v>129</v>
      </c>
      <c r="F96" s="294">
        <v>243</v>
      </c>
      <c r="G96" s="40"/>
      <c r="H96" s="46"/>
    </row>
    <row r="97" s="2" customFormat="1">
      <c r="A97" s="40"/>
      <c r="B97" s="46"/>
      <c r="C97" s="293" t="s">
        <v>583</v>
      </c>
      <c r="D97" s="293" t="s">
        <v>712</v>
      </c>
      <c r="E97" s="19" t="s">
        <v>129</v>
      </c>
      <c r="F97" s="294">
        <v>243</v>
      </c>
      <c r="G97" s="40"/>
      <c r="H97" s="46"/>
    </row>
    <row r="98" s="2" customFormat="1" ht="16.8" customHeight="1">
      <c r="A98" s="40"/>
      <c r="B98" s="46"/>
      <c r="C98" s="289" t="s">
        <v>416</v>
      </c>
      <c r="D98" s="290" t="s">
        <v>417</v>
      </c>
      <c r="E98" s="291" t="s">
        <v>20</v>
      </c>
      <c r="F98" s="292">
        <v>615.5</v>
      </c>
      <c r="G98" s="40"/>
      <c r="H98" s="46"/>
    </row>
    <row r="99" s="2" customFormat="1" ht="16.8" customHeight="1">
      <c r="A99" s="40"/>
      <c r="B99" s="46"/>
      <c r="C99" s="293" t="s">
        <v>20</v>
      </c>
      <c r="D99" s="293" t="s">
        <v>440</v>
      </c>
      <c r="E99" s="19" t="s">
        <v>20</v>
      </c>
      <c r="F99" s="294">
        <v>0</v>
      </c>
      <c r="G99" s="40"/>
      <c r="H99" s="46"/>
    </row>
    <row r="100" s="2" customFormat="1" ht="16.8" customHeight="1">
      <c r="A100" s="40"/>
      <c r="B100" s="46"/>
      <c r="C100" s="293" t="s">
        <v>20</v>
      </c>
      <c r="D100" s="293" t="s">
        <v>495</v>
      </c>
      <c r="E100" s="19" t="s">
        <v>20</v>
      </c>
      <c r="F100" s="294">
        <v>16.5</v>
      </c>
      <c r="G100" s="40"/>
      <c r="H100" s="46"/>
    </row>
    <row r="101" s="2" customFormat="1" ht="16.8" customHeight="1">
      <c r="A101" s="40"/>
      <c r="B101" s="46"/>
      <c r="C101" s="293" t="s">
        <v>20</v>
      </c>
      <c r="D101" s="293" t="s">
        <v>442</v>
      </c>
      <c r="E101" s="19" t="s">
        <v>20</v>
      </c>
      <c r="F101" s="294">
        <v>0</v>
      </c>
      <c r="G101" s="40"/>
      <c r="H101" s="46"/>
    </row>
    <row r="102" s="2" customFormat="1" ht="16.8" customHeight="1">
      <c r="A102" s="40"/>
      <c r="B102" s="46"/>
      <c r="C102" s="293" t="s">
        <v>20</v>
      </c>
      <c r="D102" s="293" t="s">
        <v>495</v>
      </c>
      <c r="E102" s="19" t="s">
        <v>20</v>
      </c>
      <c r="F102" s="294">
        <v>16.5</v>
      </c>
      <c r="G102" s="40"/>
      <c r="H102" s="46"/>
    </row>
    <row r="103" s="2" customFormat="1" ht="16.8" customHeight="1">
      <c r="A103" s="40"/>
      <c r="B103" s="46"/>
      <c r="C103" s="293" t="s">
        <v>20</v>
      </c>
      <c r="D103" s="293" t="s">
        <v>443</v>
      </c>
      <c r="E103" s="19" t="s">
        <v>20</v>
      </c>
      <c r="F103" s="294">
        <v>0</v>
      </c>
      <c r="G103" s="40"/>
      <c r="H103" s="46"/>
    </row>
    <row r="104" s="2" customFormat="1" ht="16.8" customHeight="1">
      <c r="A104" s="40"/>
      <c r="B104" s="46"/>
      <c r="C104" s="293" t="s">
        <v>20</v>
      </c>
      <c r="D104" s="293" t="s">
        <v>496</v>
      </c>
      <c r="E104" s="19" t="s">
        <v>20</v>
      </c>
      <c r="F104" s="294">
        <v>19.5</v>
      </c>
      <c r="G104" s="40"/>
      <c r="H104" s="46"/>
    </row>
    <row r="105" s="2" customFormat="1" ht="16.8" customHeight="1">
      <c r="A105" s="40"/>
      <c r="B105" s="46"/>
      <c r="C105" s="293" t="s">
        <v>20</v>
      </c>
      <c r="D105" s="293" t="s">
        <v>445</v>
      </c>
      <c r="E105" s="19" t="s">
        <v>20</v>
      </c>
      <c r="F105" s="294">
        <v>0</v>
      </c>
      <c r="G105" s="40"/>
      <c r="H105" s="46"/>
    </row>
    <row r="106" s="2" customFormat="1" ht="16.8" customHeight="1">
      <c r="A106" s="40"/>
      <c r="B106" s="46"/>
      <c r="C106" s="293" t="s">
        <v>20</v>
      </c>
      <c r="D106" s="293" t="s">
        <v>495</v>
      </c>
      <c r="E106" s="19" t="s">
        <v>20</v>
      </c>
      <c r="F106" s="294">
        <v>16.5</v>
      </c>
      <c r="G106" s="40"/>
      <c r="H106" s="46"/>
    </row>
    <row r="107" s="2" customFormat="1" ht="16.8" customHeight="1">
      <c r="A107" s="40"/>
      <c r="B107" s="46"/>
      <c r="C107" s="293" t="s">
        <v>20</v>
      </c>
      <c r="D107" s="293" t="s">
        <v>447</v>
      </c>
      <c r="E107" s="19" t="s">
        <v>20</v>
      </c>
      <c r="F107" s="294">
        <v>0</v>
      </c>
      <c r="G107" s="40"/>
      <c r="H107" s="46"/>
    </row>
    <row r="108" s="2" customFormat="1" ht="16.8" customHeight="1">
      <c r="A108" s="40"/>
      <c r="B108" s="46"/>
      <c r="C108" s="293" t="s">
        <v>20</v>
      </c>
      <c r="D108" s="293" t="s">
        <v>496</v>
      </c>
      <c r="E108" s="19" t="s">
        <v>20</v>
      </c>
      <c r="F108" s="294">
        <v>19.5</v>
      </c>
      <c r="G108" s="40"/>
      <c r="H108" s="46"/>
    </row>
    <row r="109" s="2" customFormat="1" ht="16.8" customHeight="1">
      <c r="A109" s="40"/>
      <c r="B109" s="46"/>
      <c r="C109" s="293" t="s">
        <v>20</v>
      </c>
      <c r="D109" s="293" t="s">
        <v>448</v>
      </c>
      <c r="E109" s="19" t="s">
        <v>20</v>
      </c>
      <c r="F109" s="294">
        <v>0</v>
      </c>
      <c r="G109" s="40"/>
      <c r="H109" s="46"/>
    </row>
    <row r="110" s="2" customFormat="1" ht="16.8" customHeight="1">
      <c r="A110" s="40"/>
      <c r="B110" s="46"/>
      <c r="C110" s="293" t="s">
        <v>20</v>
      </c>
      <c r="D110" s="293" t="s">
        <v>495</v>
      </c>
      <c r="E110" s="19" t="s">
        <v>20</v>
      </c>
      <c r="F110" s="294">
        <v>16.5</v>
      </c>
      <c r="G110" s="40"/>
      <c r="H110" s="46"/>
    </row>
    <row r="111" s="2" customFormat="1" ht="16.8" customHeight="1">
      <c r="A111" s="40"/>
      <c r="B111" s="46"/>
      <c r="C111" s="293" t="s">
        <v>20</v>
      </c>
      <c r="D111" s="293" t="s">
        <v>449</v>
      </c>
      <c r="E111" s="19" t="s">
        <v>20</v>
      </c>
      <c r="F111" s="294">
        <v>0</v>
      </c>
      <c r="G111" s="40"/>
      <c r="H111" s="46"/>
    </row>
    <row r="112" s="2" customFormat="1" ht="16.8" customHeight="1">
      <c r="A112" s="40"/>
      <c r="B112" s="46"/>
      <c r="C112" s="293" t="s">
        <v>20</v>
      </c>
      <c r="D112" s="293" t="s">
        <v>495</v>
      </c>
      <c r="E112" s="19" t="s">
        <v>20</v>
      </c>
      <c r="F112" s="294">
        <v>16.5</v>
      </c>
      <c r="G112" s="40"/>
      <c r="H112" s="46"/>
    </row>
    <row r="113" s="2" customFormat="1" ht="16.8" customHeight="1">
      <c r="A113" s="40"/>
      <c r="B113" s="46"/>
      <c r="C113" s="293" t="s">
        <v>20</v>
      </c>
      <c r="D113" s="293" t="s">
        <v>451</v>
      </c>
      <c r="E113" s="19" t="s">
        <v>20</v>
      </c>
      <c r="F113" s="294">
        <v>0</v>
      </c>
      <c r="G113" s="40"/>
      <c r="H113" s="46"/>
    </row>
    <row r="114" s="2" customFormat="1" ht="16.8" customHeight="1">
      <c r="A114" s="40"/>
      <c r="B114" s="46"/>
      <c r="C114" s="293" t="s">
        <v>20</v>
      </c>
      <c r="D114" s="293" t="s">
        <v>496</v>
      </c>
      <c r="E114" s="19" t="s">
        <v>20</v>
      </c>
      <c r="F114" s="294">
        <v>19.5</v>
      </c>
      <c r="G114" s="40"/>
      <c r="H114" s="46"/>
    </row>
    <row r="115" s="2" customFormat="1" ht="16.8" customHeight="1">
      <c r="A115" s="40"/>
      <c r="B115" s="46"/>
      <c r="C115" s="293" t="s">
        <v>20</v>
      </c>
      <c r="D115" s="293" t="s">
        <v>452</v>
      </c>
      <c r="E115" s="19" t="s">
        <v>20</v>
      </c>
      <c r="F115" s="294">
        <v>0</v>
      </c>
      <c r="G115" s="40"/>
      <c r="H115" s="46"/>
    </row>
    <row r="116" s="2" customFormat="1" ht="16.8" customHeight="1">
      <c r="A116" s="40"/>
      <c r="B116" s="46"/>
      <c r="C116" s="293" t="s">
        <v>20</v>
      </c>
      <c r="D116" s="293" t="s">
        <v>496</v>
      </c>
      <c r="E116" s="19" t="s">
        <v>20</v>
      </c>
      <c r="F116" s="294">
        <v>19.5</v>
      </c>
      <c r="G116" s="40"/>
      <c r="H116" s="46"/>
    </row>
    <row r="117" s="2" customFormat="1" ht="16.8" customHeight="1">
      <c r="A117" s="40"/>
      <c r="B117" s="46"/>
      <c r="C117" s="293" t="s">
        <v>20</v>
      </c>
      <c r="D117" s="293" t="s">
        <v>453</v>
      </c>
      <c r="E117" s="19" t="s">
        <v>20</v>
      </c>
      <c r="F117" s="294">
        <v>0</v>
      </c>
      <c r="G117" s="40"/>
      <c r="H117" s="46"/>
    </row>
    <row r="118" s="2" customFormat="1" ht="16.8" customHeight="1">
      <c r="A118" s="40"/>
      <c r="B118" s="46"/>
      <c r="C118" s="293" t="s">
        <v>20</v>
      </c>
      <c r="D118" s="293" t="s">
        <v>497</v>
      </c>
      <c r="E118" s="19" t="s">
        <v>20</v>
      </c>
      <c r="F118" s="294">
        <v>10</v>
      </c>
      <c r="G118" s="40"/>
      <c r="H118" s="46"/>
    </row>
    <row r="119" s="2" customFormat="1" ht="16.8" customHeight="1">
      <c r="A119" s="40"/>
      <c r="B119" s="46"/>
      <c r="C119" s="293" t="s">
        <v>20</v>
      </c>
      <c r="D119" s="293" t="s">
        <v>455</v>
      </c>
      <c r="E119" s="19" t="s">
        <v>20</v>
      </c>
      <c r="F119" s="294">
        <v>0</v>
      </c>
      <c r="G119" s="40"/>
      <c r="H119" s="46"/>
    </row>
    <row r="120" s="2" customFormat="1" ht="16.8" customHeight="1">
      <c r="A120" s="40"/>
      <c r="B120" s="46"/>
      <c r="C120" s="293" t="s">
        <v>20</v>
      </c>
      <c r="D120" s="293" t="s">
        <v>498</v>
      </c>
      <c r="E120" s="19" t="s">
        <v>20</v>
      </c>
      <c r="F120" s="294">
        <v>20</v>
      </c>
      <c r="G120" s="40"/>
      <c r="H120" s="46"/>
    </row>
    <row r="121" s="2" customFormat="1" ht="16.8" customHeight="1">
      <c r="A121" s="40"/>
      <c r="B121" s="46"/>
      <c r="C121" s="293" t="s">
        <v>20</v>
      </c>
      <c r="D121" s="293" t="s">
        <v>456</v>
      </c>
      <c r="E121" s="19" t="s">
        <v>20</v>
      </c>
      <c r="F121" s="294">
        <v>0</v>
      </c>
      <c r="G121" s="40"/>
      <c r="H121" s="46"/>
    </row>
    <row r="122" s="2" customFormat="1" ht="16.8" customHeight="1">
      <c r="A122" s="40"/>
      <c r="B122" s="46"/>
      <c r="C122" s="293" t="s">
        <v>20</v>
      </c>
      <c r="D122" s="293" t="s">
        <v>495</v>
      </c>
      <c r="E122" s="19" t="s">
        <v>20</v>
      </c>
      <c r="F122" s="294">
        <v>16.5</v>
      </c>
      <c r="G122" s="40"/>
      <c r="H122" s="46"/>
    </row>
    <row r="123" s="2" customFormat="1" ht="16.8" customHeight="1">
      <c r="A123" s="40"/>
      <c r="B123" s="46"/>
      <c r="C123" s="293" t="s">
        <v>20</v>
      </c>
      <c r="D123" s="293" t="s">
        <v>458</v>
      </c>
      <c r="E123" s="19" t="s">
        <v>20</v>
      </c>
      <c r="F123" s="294">
        <v>0</v>
      </c>
      <c r="G123" s="40"/>
      <c r="H123" s="46"/>
    </row>
    <row r="124" s="2" customFormat="1" ht="16.8" customHeight="1">
      <c r="A124" s="40"/>
      <c r="B124" s="46"/>
      <c r="C124" s="293" t="s">
        <v>20</v>
      </c>
      <c r="D124" s="293" t="s">
        <v>496</v>
      </c>
      <c r="E124" s="19" t="s">
        <v>20</v>
      </c>
      <c r="F124" s="294">
        <v>19.5</v>
      </c>
      <c r="G124" s="40"/>
      <c r="H124" s="46"/>
    </row>
    <row r="125" s="2" customFormat="1" ht="16.8" customHeight="1">
      <c r="A125" s="40"/>
      <c r="B125" s="46"/>
      <c r="C125" s="293" t="s">
        <v>20</v>
      </c>
      <c r="D125" s="293" t="s">
        <v>459</v>
      </c>
      <c r="E125" s="19" t="s">
        <v>20</v>
      </c>
      <c r="F125" s="294">
        <v>0</v>
      </c>
      <c r="G125" s="40"/>
      <c r="H125" s="46"/>
    </row>
    <row r="126" s="2" customFormat="1" ht="16.8" customHeight="1">
      <c r="A126" s="40"/>
      <c r="B126" s="46"/>
      <c r="C126" s="293" t="s">
        <v>20</v>
      </c>
      <c r="D126" s="293" t="s">
        <v>496</v>
      </c>
      <c r="E126" s="19" t="s">
        <v>20</v>
      </c>
      <c r="F126" s="294">
        <v>19.5</v>
      </c>
      <c r="G126" s="40"/>
      <c r="H126" s="46"/>
    </row>
    <row r="127" s="2" customFormat="1" ht="16.8" customHeight="1">
      <c r="A127" s="40"/>
      <c r="B127" s="46"/>
      <c r="C127" s="293" t="s">
        <v>20</v>
      </c>
      <c r="D127" s="293" t="s">
        <v>460</v>
      </c>
      <c r="E127" s="19" t="s">
        <v>20</v>
      </c>
      <c r="F127" s="294">
        <v>0</v>
      </c>
      <c r="G127" s="40"/>
      <c r="H127" s="46"/>
    </row>
    <row r="128" s="2" customFormat="1" ht="16.8" customHeight="1">
      <c r="A128" s="40"/>
      <c r="B128" s="46"/>
      <c r="C128" s="293" t="s">
        <v>20</v>
      </c>
      <c r="D128" s="293" t="s">
        <v>499</v>
      </c>
      <c r="E128" s="19" t="s">
        <v>20</v>
      </c>
      <c r="F128" s="294">
        <v>18.5</v>
      </c>
      <c r="G128" s="40"/>
      <c r="H128" s="46"/>
    </row>
    <row r="129" s="2" customFormat="1" ht="16.8" customHeight="1">
      <c r="A129" s="40"/>
      <c r="B129" s="46"/>
      <c r="C129" s="293" t="s">
        <v>20</v>
      </c>
      <c r="D129" s="293" t="s">
        <v>461</v>
      </c>
      <c r="E129" s="19" t="s">
        <v>20</v>
      </c>
      <c r="F129" s="294">
        <v>0</v>
      </c>
      <c r="G129" s="40"/>
      <c r="H129" s="46"/>
    </row>
    <row r="130" s="2" customFormat="1" ht="16.8" customHeight="1">
      <c r="A130" s="40"/>
      <c r="B130" s="46"/>
      <c r="C130" s="293" t="s">
        <v>20</v>
      </c>
      <c r="D130" s="293" t="s">
        <v>500</v>
      </c>
      <c r="E130" s="19" t="s">
        <v>20</v>
      </c>
      <c r="F130" s="294">
        <v>20.5</v>
      </c>
      <c r="G130" s="40"/>
      <c r="H130" s="46"/>
    </row>
    <row r="131" s="2" customFormat="1" ht="16.8" customHeight="1">
      <c r="A131" s="40"/>
      <c r="B131" s="46"/>
      <c r="C131" s="293" t="s">
        <v>20</v>
      </c>
      <c r="D131" s="293" t="s">
        <v>462</v>
      </c>
      <c r="E131" s="19" t="s">
        <v>20</v>
      </c>
      <c r="F131" s="294">
        <v>0</v>
      </c>
      <c r="G131" s="40"/>
      <c r="H131" s="46"/>
    </row>
    <row r="132" s="2" customFormat="1" ht="16.8" customHeight="1">
      <c r="A132" s="40"/>
      <c r="B132" s="46"/>
      <c r="C132" s="293" t="s">
        <v>20</v>
      </c>
      <c r="D132" s="293" t="s">
        <v>500</v>
      </c>
      <c r="E132" s="19" t="s">
        <v>20</v>
      </c>
      <c r="F132" s="294">
        <v>20.5</v>
      </c>
      <c r="G132" s="40"/>
      <c r="H132" s="46"/>
    </row>
    <row r="133" s="2" customFormat="1" ht="16.8" customHeight="1">
      <c r="A133" s="40"/>
      <c r="B133" s="46"/>
      <c r="C133" s="293" t="s">
        <v>20</v>
      </c>
      <c r="D133" s="293" t="s">
        <v>463</v>
      </c>
      <c r="E133" s="19" t="s">
        <v>20</v>
      </c>
      <c r="F133" s="294">
        <v>0</v>
      </c>
      <c r="G133" s="40"/>
      <c r="H133" s="46"/>
    </row>
    <row r="134" s="2" customFormat="1" ht="16.8" customHeight="1">
      <c r="A134" s="40"/>
      <c r="B134" s="46"/>
      <c r="C134" s="293" t="s">
        <v>20</v>
      </c>
      <c r="D134" s="293" t="s">
        <v>500</v>
      </c>
      <c r="E134" s="19" t="s">
        <v>20</v>
      </c>
      <c r="F134" s="294">
        <v>20.5</v>
      </c>
      <c r="G134" s="40"/>
      <c r="H134" s="46"/>
    </row>
    <row r="135" s="2" customFormat="1" ht="16.8" customHeight="1">
      <c r="A135" s="40"/>
      <c r="B135" s="46"/>
      <c r="C135" s="293" t="s">
        <v>20</v>
      </c>
      <c r="D135" s="293" t="s">
        <v>464</v>
      </c>
      <c r="E135" s="19" t="s">
        <v>20</v>
      </c>
      <c r="F135" s="294">
        <v>0</v>
      </c>
      <c r="G135" s="40"/>
      <c r="H135" s="46"/>
    </row>
    <row r="136" s="2" customFormat="1" ht="16.8" customHeight="1">
      <c r="A136" s="40"/>
      <c r="B136" s="46"/>
      <c r="C136" s="293" t="s">
        <v>20</v>
      </c>
      <c r="D136" s="293" t="s">
        <v>499</v>
      </c>
      <c r="E136" s="19" t="s">
        <v>20</v>
      </c>
      <c r="F136" s="294">
        <v>18.5</v>
      </c>
      <c r="G136" s="40"/>
      <c r="H136" s="46"/>
    </row>
    <row r="137" s="2" customFormat="1" ht="16.8" customHeight="1">
      <c r="A137" s="40"/>
      <c r="B137" s="46"/>
      <c r="C137" s="293" t="s">
        <v>20</v>
      </c>
      <c r="D137" s="293" t="s">
        <v>465</v>
      </c>
      <c r="E137" s="19" t="s">
        <v>20</v>
      </c>
      <c r="F137" s="294">
        <v>0</v>
      </c>
      <c r="G137" s="40"/>
      <c r="H137" s="46"/>
    </row>
    <row r="138" s="2" customFormat="1" ht="16.8" customHeight="1">
      <c r="A138" s="40"/>
      <c r="B138" s="46"/>
      <c r="C138" s="293" t="s">
        <v>20</v>
      </c>
      <c r="D138" s="293" t="s">
        <v>501</v>
      </c>
      <c r="E138" s="19" t="s">
        <v>20</v>
      </c>
      <c r="F138" s="294">
        <v>21.5</v>
      </c>
      <c r="G138" s="40"/>
      <c r="H138" s="46"/>
    </row>
    <row r="139" s="2" customFormat="1" ht="16.8" customHeight="1">
      <c r="A139" s="40"/>
      <c r="B139" s="46"/>
      <c r="C139" s="293" t="s">
        <v>20</v>
      </c>
      <c r="D139" s="293" t="s">
        <v>466</v>
      </c>
      <c r="E139" s="19" t="s">
        <v>20</v>
      </c>
      <c r="F139" s="294">
        <v>0</v>
      </c>
      <c r="G139" s="40"/>
      <c r="H139" s="46"/>
    </row>
    <row r="140" s="2" customFormat="1" ht="16.8" customHeight="1">
      <c r="A140" s="40"/>
      <c r="B140" s="46"/>
      <c r="C140" s="293" t="s">
        <v>20</v>
      </c>
      <c r="D140" s="293" t="s">
        <v>501</v>
      </c>
      <c r="E140" s="19" t="s">
        <v>20</v>
      </c>
      <c r="F140" s="294">
        <v>21.5</v>
      </c>
      <c r="G140" s="40"/>
      <c r="H140" s="46"/>
    </row>
    <row r="141" s="2" customFormat="1" ht="16.8" customHeight="1">
      <c r="A141" s="40"/>
      <c r="B141" s="46"/>
      <c r="C141" s="293" t="s">
        <v>20</v>
      </c>
      <c r="D141" s="293" t="s">
        <v>467</v>
      </c>
      <c r="E141" s="19" t="s">
        <v>20</v>
      </c>
      <c r="F141" s="294">
        <v>0</v>
      </c>
      <c r="G141" s="40"/>
      <c r="H141" s="46"/>
    </row>
    <row r="142" s="2" customFormat="1" ht="16.8" customHeight="1">
      <c r="A142" s="40"/>
      <c r="B142" s="46"/>
      <c r="C142" s="293" t="s">
        <v>20</v>
      </c>
      <c r="D142" s="293" t="s">
        <v>501</v>
      </c>
      <c r="E142" s="19" t="s">
        <v>20</v>
      </c>
      <c r="F142" s="294">
        <v>21.5</v>
      </c>
      <c r="G142" s="40"/>
      <c r="H142" s="46"/>
    </row>
    <row r="143" s="2" customFormat="1" ht="16.8" customHeight="1">
      <c r="A143" s="40"/>
      <c r="B143" s="46"/>
      <c r="C143" s="293" t="s">
        <v>20</v>
      </c>
      <c r="D143" s="293" t="s">
        <v>469</v>
      </c>
      <c r="E143" s="19" t="s">
        <v>20</v>
      </c>
      <c r="F143" s="294">
        <v>0</v>
      </c>
      <c r="G143" s="40"/>
      <c r="H143" s="46"/>
    </row>
    <row r="144" s="2" customFormat="1" ht="16.8" customHeight="1">
      <c r="A144" s="40"/>
      <c r="B144" s="46"/>
      <c r="C144" s="293" t="s">
        <v>20</v>
      </c>
      <c r="D144" s="293" t="s">
        <v>446</v>
      </c>
      <c r="E144" s="19" t="s">
        <v>20</v>
      </c>
      <c r="F144" s="294">
        <v>7</v>
      </c>
      <c r="G144" s="40"/>
      <c r="H144" s="46"/>
    </row>
    <row r="145" s="2" customFormat="1" ht="16.8" customHeight="1">
      <c r="A145" s="40"/>
      <c r="B145" s="46"/>
      <c r="C145" s="293" t="s">
        <v>20</v>
      </c>
      <c r="D145" s="293" t="s">
        <v>470</v>
      </c>
      <c r="E145" s="19" t="s">
        <v>20</v>
      </c>
      <c r="F145" s="294">
        <v>0</v>
      </c>
      <c r="G145" s="40"/>
      <c r="H145" s="46"/>
    </row>
    <row r="146" s="2" customFormat="1" ht="16.8" customHeight="1">
      <c r="A146" s="40"/>
      <c r="B146" s="46"/>
      <c r="C146" s="293" t="s">
        <v>20</v>
      </c>
      <c r="D146" s="293" t="s">
        <v>496</v>
      </c>
      <c r="E146" s="19" t="s">
        <v>20</v>
      </c>
      <c r="F146" s="294">
        <v>19.5</v>
      </c>
      <c r="G146" s="40"/>
      <c r="H146" s="46"/>
    </row>
    <row r="147" s="2" customFormat="1" ht="16.8" customHeight="1">
      <c r="A147" s="40"/>
      <c r="B147" s="46"/>
      <c r="C147" s="293" t="s">
        <v>20</v>
      </c>
      <c r="D147" s="293" t="s">
        <v>473</v>
      </c>
      <c r="E147" s="19" t="s">
        <v>20</v>
      </c>
      <c r="F147" s="294">
        <v>0</v>
      </c>
      <c r="G147" s="40"/>
      <c r="H147" s="46"/>
    </row>
    <row r="148" s="2" customFormat="1" ht="16.8" customHeight="1">
      <c r="A148" s="40"/>
      <c r="B148" s="46"/>
      <c r="C148" s="293" t="s">
        <v>20</v>
      </c>
      <c r="D148" s="293" t="s">
        <v>502</v>
      </c>
      <c r="E148" s="19" t="s">
        <v>20</v>
      </c>
      <c r="F148" s="294">
        <v>21</v>
      </c>
      <c r="G148" s="40"/>
      <c r="H148" s="46"/>
    </row>
    <row r="149" s="2" customFormat="1" ht="16.8" customHeight="1">
      <c r="A149" s="40"/>
      <c r="B149" s="46"/>
      <c r="C149" s="293" t="s">
        <v>20</v>
      </c>
      <c r="D149" s="293" t="s">
        <v>474</v>
      </c>
      <c r="E149" s="19" t="s">
        <v>20</v>
      </c>
      <c r="F149" s="294">
        <v>0</v>
      </c>
      <c r="G149" s="40"/>
      <c r="H149" s="46"/>
    </row>
    <row r="150" s="2" customFormat="1" ht="16.8" customHeight="1">
      <c r="A150" s="40"/>
      <c r="B150" s="46"/>
      <c r="C150" s="293" t="s">
        <v>20</v>
      </c>
      <c r="D150" s="293" t="s">
        <v>444</v>
      </c>
      <c r="E150" s="19" t="s">
        <v>20</v>
      </c>
      <c r="F150" s="294">
        <v>4</v>
      </c>
      <c r="G150" s="40"/>
      <c r="H150" s="46"/>
    </row>
    <row r="151" s="2" customFormat="1" ht="16.8" customHeight="1">
      <c r="A151" s="40"/>
      <c r="B151" s="46"/>
      <c r="C151" s="293" t="s">
        <v>20</v>
      </c>
      <c r="D151" s="293" t="s">
        <v>475</v>
      </c>
      <c r="E151" s="19" t="s">
        <v>20</v>
      </c>
      <c r="F151" s="294">
        <v>0</v>
      </c>
      <c r="G151" s="40"/>
      <c r="H151" s="46"/>
    </row>
    <row r="152" s="2" customFormat="1" ht="16.8" customHeight="1">
      <c r="A152" s="40"/>
      <c r="B152" s="46"/>
      <c r="C152" s="293" t="s">
        <v>20</v>
      </c>
      <c r="D152" s="293" t="s">
        <v>444</v>
      </c>
      <c r="E152" s="19" t="s">
        <v>20</v>
      </c>
      <c r="F152" s="294">
        <v>4</v>
      </c>
      <c r="G152" s="40"/>
      <c r="H152" s="46"/>
    </row>
    <row r="153" s="2" customFormat="1" ht="16.8" customHeight="1">
      <c r="A153" s="40"/>
      <c r="B153" s="46"/>
      <c r="C153" s="293" t="s">
        <v>20</v>
      </c>
      <c r="D153" s="293" t="s">
        <v>476</v>
      </c>
      <c r="E153" s="19" t="s">
        <v>20</v>
      </c>
      <c r="F153" s="294">
        <v>0</v>
      </c>
      <c r="G153" s="40"/>
      <c r="H153" s="46"/>
    </row>
    <row r="154" s="2" customFormat="1" ht="16.8" customHeight="1">
      <c r="A154" s="40"/>
      <c r="B154" s="46"/>
      <c r="C154" s="293" t="s">
        <v>20</v>
      </c>
      <c r="D154" s="293" t="s">
        <v>503</v>
      </c>
      <c r="E154" s="19" t="s">
        <v>20</v>
      </c>
      <c r="F154" s="294">
        <v>19.5</v>
      </c>
      <c r="G154" s="40"/>
      <c r="H154" s="46"/>
    </row>
    <row r="155" s="2" customFormat="1" ht="16.8" customHeight="1">
      <c r="A155" s="40"/>
      <c r="B155" s="46"/>
      <c r="C155" s="293" t="s">
        <v>20</v>
      </c>
      <c r="D155" s="293" t="s">
        <v>477</v>
      </c>
      <c r="E155" s="19" t="s">
        <v>20</v>
      </c>
      <c r="F155" s="294">
        <v>0</v>
      </c>
      <c r="G155" s="40"/>
      <c r="H155" s="46"/>
    </row>
    <row r="156" s="2" customFormat="1" ht="16.8" customHeight="1">
      <c r="A156" s="40"/>
      <c r="B156" s="46"/>
      <c r="C156" s="293" t="s">
        <v>20</v>
      </c>
      <c r="D156" s="293" t="s">
        <v>503</v>
      </c>
      <c r="E156" s="19" t="s">
        <v>20</v>
      </c>
      <c r="F156" s="294">
        <v>19.5</v>
      </c>
      <c r="G156" s="40"/>
      <c r="H156" s="46"/>
    </row>
    <row r="157" s="2" customFormat="1" ht="16.8" customHeight="1">
      <c r="A157" s="40"/>
      <c r="B157" s="46"/>
      <c r="C157" s="293" t="s">
        <v>20</v>
      </c>
      <c r="D157" s="293" t="s">
        <v>478</v>
      </c>
      <c r="E157" s="19" t="s">
        <v>20</v>
      </c>
      <c r="F157" s="294">
        <v>0</v>
      </c>
      <c r="G157" s="40"/>
      <c r="H157" s="46"/>
    </row>
    <row r="158" s="2" customFormat="1" ht="16.8" customHeight="1">
      <c r="A158" s="40"/>
      <c r="B158" s="46"/>
      <c r="C158" s="293" t="s">
        <v>20</v>
      </c>
      <c r="D158" s="293" t="s">
        <v>504</v>
      </c>
      <c r="E158" s="19" t="s">
        <v>20</v>
      </c>
      <c r="F158" s="294">
        <v>16.5</v>
      </c>
      <c r="G158" s="40"/>
      <c r="H158" s="46"/>
    </row>
    <row r="159" s="2" customFormat="1" ht="16.8" customHeight="1">
      <c r="A159" s="40"/>
      <c r="B159" s="46"/>
      <c r="C159" s="293" t="s">
        <v>20</v>
      </c>
      <c r="D159" s="293" t="s">
        <v>479</v>
      </c>
      <c r="E159" s="19" t="s">
        <v>20</v>
      </c>
      <c r="F159" s="294">
        <v>0</v>
      </c>
      <c r="G159" s="40"/>
      <c r="H159" s="46"/>
    </row>
    <row r="160" s="2" customFormat="1" ht="16.8" customHeight="1">
      <c r="A160" s="40"/>
      <c r="B160" s="46"/>
      <c r="C160" s="293" t="s">
        <v>20</v>
      </c>
      <c r="D160" s="293" t="s">
        <v>504</v>
      </c>
      <c r="E160" s="19" t="s">
        <v>20</v>
      </c>
      <c r="F160" s="294">
        <v>16.5</v>
      </c>
      <c r="G160" s="40"/>
      <c r="H160" s="46"/>
    </row>
    <row r="161" s="2" customFormat="1" ht="16.8" customHeight="1">
      <c r="A161" s="40"/>
      <c r="B161" s="46"/>
      <c r="C161" s="293" t="s">
        <v>20</v>
      </c>
      <c r="D161" s="293" t="s">
        <v>481</v>
      </c>
      <c r="E161" s="19" t="s">
        <v>20</v>
      </c>
      <c r="F161" s="294">
        <v>0</v>
      </c>
      <c r="G161" s="40"/>
      <c r="H161" s="46"/>
    </row>
    <row r="162" s="2" customFormat="1" ht="16.8" customHeight="1">
      <c r="A162" s="40"/>
      <c r="B162" s="46"/>
      <c r="C162" s="293" t="s">
        <v>20</v>
      </c>
      <c r="D162" s="293" t="s">
        <v>503</v>
      </c>
      <c r="E162" s="19" t="s">
        <v>20</v>
      </c>
      <c r="F162" s="294">
        <v>19.5</v>
      </c>
      <c r="G162" s="40"/>
      <c r="H162" s="46"/>
    </row>
    <row r="163" s="2" customFormat="1" ht="16.8" customHeight="1">
      <c r="A163" s="40"/>
      <c r="B163" s="46"/>
      <c r="C163" s="293" t="s">
        <v>20</v>
      </c>
      <c r="D163" s="293" t="s">
        <v>482</v>
      </c>
      <c r="E163" s="19" t="s">
        <v>20</v>
      </c>
      <c r="F163" s="294">
        <v>0</v>
      </c>
      <c r="G163" s="40"/>
      <c r="H163" s="46"/>
    </row>
    <row r="164" s="2" customFormat="1" ht="16.8" customHeight="1">
      <c r="A164" s="40"/>
      <c r="B164" s="46"/>
      <c r="C164" s="293" t="s">
        <v>20</v>
      </c>
      <c r="D164" s="293" t="s">
        <v>505</v>
      </c>
      <c r="E164" s="19" t="s">
        <v>20</v>
      </c>
      <c r="F164" s="294">
        <v>6.5</v>
      </c>
      <c r="G164" s="40"/>
      <c r="H164" s="46"/>
    </row>
    <row r="165" s="2" customFormat="1" ht="16.8" customHeight="1">
      <c r="A165" s="40"/>
      <c r="B165" s="46"/>
      <c r="C165" s="293" t="s">
        <v>20</v>
      </c>
      <c r="D165" s="293" t="s">
        <v>483</v>
      </c>
      <c r="E165" s="19" t="s">
        <v>20</v>
      </c>
      <c r="F165" s="294">
        <v>0</v>
      </c>
      <c r="G165" s="40"/>
      <c r="H165" s="46"/>
    </row>
    <row r="166" s="2" customFormat="1" ht="16.8" customHeight="1">
      <c r="A166" s="40"/>
      <c r="B166" s="46"/>
      <c r="C166" s="293" t="s">
        <v>20</v>
      </c>
      <c r="D166" s="293" t="s">
        <v>503</v>
      </c>
      <c r="E166" s="19" t="s">
        <v>20</v>
      </c>
      <c r="F166" s="294">
        <v>19.5</v>
      </c>
      <c r="G166" s="40"/>
      <c r="H166" s="46"/>
    </row>
    <row r="167" s="2" customFormat="1" ht="16.8" customHeight="1">
      <c r="A167" s="40"/>
      <c r="B167" s="46"/>
      <c r="C167" s="293" t="s">
        <v>20</v>
      </c>
      <c r="D167" s="293" t="s">
        <v>484</v>
      </c>
      <c r="E167" s="19" t="s">
        <v>20</v>
      </c>
      <c r="F167" s="294">
        <v>0</v>
      </c>
      <c r="G167" s="40"/>
      <c r="H167" s="46"/>
    </row>
    <row r="168" s="2" customFormat="1" ht="16.8" customHeight="1">
      <c r="A168" s="40"/>
      <c r="B168" s="46"/>
      <c r="C168" s="293" t="s">
        <v>20</v>
      </c>
      <c r="D168" s="293" t="s">
        <v>505</v>
      </c>
      <c r="E168" s="19" t="s">
        <v>20</v>
      </c>
      <c r="F168" s="294">
        <v>6.5</v>
      </c>
      <c r="G168" s="40"/>
      <c r="H168" s="46"/>
    </row>
    <row r="169" s="2" customFormat="1" ht="16.8" customHeight="1">
      <c r="A169" s="40"/>
      <c r="B169" s="46"/>
      <c r="C169" s="293" t="s">
        <v>20</v>
      </c>
      <c r="D169" s="293" t="s">
        <v>485</v>
      </c>
      <c r="E169" s="19" t="s">
        <v>20</v>
      </c>
      <c r="F169" s="294">
        <v>0</v>
      </c>
      <c r="G169" s="40"/>
      <c r="H169" s="46"/>
    </row>
    <row r="170" s="2" customFormat="1" ht="16.8" customHeight="1">
      <c r="A170" s="40"/>
      <c r="B170" s="46"/>
      <c r="C170" s="293" t="s">
        <v>20</v>
      </c>
      <c r="D170" s="293" t="s">
        <v>506</v>
      </c>
      <c r="E170" s="19" t="s">
        <v>20</v>
      </c>
      <c r="F170" s="294">
        <v>20.5</v>
      </c>
      <c r="G170" s="40"/>
      <c r="H170" s="46"/>
    </row>
    <row r="171" s="2" customFormat="1" ht="16.8" customHeight="1">
      <c r="A171" s="40"/>
      <c r="B171" s="46"/>
      <c r="C171" s="293" t="s">
        <v>20</v>
      </c>
      <c r="D171" s="293" t="s">
        <v>487</v>
      </c>
      <c r="E171" s="19" t="s">
        <v>20</v>
      </c>
      <c r="F171" s="294">
        <v>0</v>
      </c>
      <c r="G171" s="40"/>
      <c r="H171" s="46"/>
    </row>
    <row r="172" s="2" customFormat="1" ht="16.8" customHeight="1">
      <c r="A172" s="40"/>
      <c r="B172" s="46"/>
      <c r="C172" s="293" t="s">
        <v>20</v>
      </c>
      <c r="D172" s="293" t="s">
        <v>505</v>
      </c>
      <c r="E172" s="19" t="s">
        <v>20</v>
      </c>
      <c r="F172" s="294">
        <v>6.5</v>
      </c>
      <c r="G172" s="40"/>
      <c r="H172" s="46"/>
    </row>
    <row r="173" s="2" customFormat="1" ht="16.8" customHeight="1">
      <c r="A173" s="40"/>
      <c r="B173" s="46"/>
      <c r="C173" s="293" t="s">
        <v>416</v>
      </c>
      <c r="D173" s="293" t="s">
        <v>262</v>
      </c>
      <c r="E173" s="19" t="s">
        <v>20</v>
      </c>
      <c r="F173" s="294">
        <v>615.5</v>
      </c>
      <c r="G173" s="40"/>
      <c r="H173" s="46"/>
    </row>
    <row r="174" s="2" customFormat="1" ht="16.8" customHeight="1">
      <c r="A174" s="40"/>
      <c r="B174" s="46"/>
      <c r="C174" s="295" t="s">
        <v>710</v>
      </c>
      <c r="D174" s="40"/>
      <c r="E174" s="40"/>
      <c r="F174" s="40"/>
      <c r="G174" s="40"/>
      <c r="H174" s="46"/>
    </row>
    <row r="175" s="2" customFormat="1" ht="16.8" customHeight="1">
      <c r="A175" s="40"/>
      <c r="B175" s="46"/>
      <c r="C175" s="293" t="s">
        <v>491</v>
      </c>
      <c r="D175" s="293" t="s">
        <v>713</v>
      </c>
      <c r="E175" s="19" t="s">
        <v>129</v>
      </c>
      <c r="F175" s="294">
        <v>615.5</v>
      </c>
      <c r="G175" s="40"/>
      <c r="H175" s="46"/>
    </row>
    <row r="176" s="2" customFormat="1">
      <c r="A176" s="40"/>
      <c r="B176" s="46"/>
      <c r="C176" s="293" t="s">
        <v>587</v>
      </c>
      <c r="D176" s="293" t="s">
        <v>714</v>
      </c>
      <c r="E176" s="19" t="s">
        <v>129</v>
      </c>
      <c r="F176" s="294">
        <v>2633</v>
      </c>
      <c r="G176" s="40"/>
      <c r="H176" s="46"/>
    </row>
    <row r="177" s="2" customFormat="1" ht="16.8" customHeight="1">
      <c r="A177" s="40"/>
      <c r="B177" s="46"/>
      <c r="C177" s="289" t="s">
        <v>419</v>
      </c>
      <c r="D177" s="290" t="s">
        <v>420</v>
      </c>
      <c r="E177" s="291" t="s">
        <v>20</v>
      </c>
      <c r="F177" s="292">
        <v>577.5</v>
      </c>
      <c r="G177" s="40"/>
      <c r="H177" s="46"/>
    </row>
    <row r="178" s="2" customFormat="1" ht="16.8" customHeight="1">
      <c r="A178" s="40"/>
      <c r="B178" s="46"/>
      <c r="C178" s="293" t="s">
        <v>20</v>
      </c>
      <c r="D178" s="293" t="s">
        <v>440</v>
      </c>
      <c r="E178" s="19" t="s">
        <v>20</v>
      </c>
      <c r="F178" s="294">
        <v>0</v>
      </c>
      <c r="G178" s="40"/>
      <c r="H178" s="46"/>
    </row>
    <row r="179" s="2" customFormat="1" ht="16.8" customHeight="1">
      <c r="A179" s="40"/>
      <c r="B179" s="46"/>
      <c r="C179" s="293" t="s">
        <v>20</v>
      </c>
      <c r="D179" s="293" t="s">
        <v>511</v>
      </c>
      <c r="E179" s="19" t="s">
        <v>20</v>
      </c>
      <c r="F179" s="294">
        <v>7.5</v>
      </c>
      <c r="G179" s="40"/>
      <c r="H179" s="46"/>
    </row>
    <row r="180" s="2" customFormat="1" ht="16.8" customHeight="1">
      <c r="A180" s="40"/>
      <c r="B180" s="46"/>
      <c r="C180" s="293" t="s">
        <v>20</v>
      </c>
      <c r="D180" s="293" t="s">
        <v>512</v>
      </c>
      <c r="E180" s="19" t="s">
        <v>20</v>
      </c>
      <c r="F180" s="294">
        <v>7.5</v>
      </c>
      <c r="G180" s="40"/>
      <c r="H180" s="46"/>
    </row>
    <row r="181" s="2" customFormat="1" ht="16.8" customHeight="1">
      <c r="A181" s="40"/>
      <c r="B181" s="46"/>
      <c r="C181" s="293" t="s">
        <v>20</v>
      </c>
      <c r="D181" s="293" t="s">
        <v>442</v>
      </c>
      <c r="E181" s="19" t="s">
        <v>20</v>
      </c>
      <c r="F181" s="294">
        <v>0</v>
      </c>
      <c r="G181" s="40"/>
      <c r="H181" s="46"/>
    </row>
    <row r="182" s="2" customFormat="1" ht="16.8" customHeight="1">
      <c r="A182" s="40"/>
      <c r="B182" s="46"/>
      <c r="C182" s="293" t="s">
        <v>20</v>
      </c>
      <c r="D182" s="293" t="s">
        <v>513</v>
      </c>
      <c r="E182" s="19" t="s">
        <v>20</v>
      </c>
      <c r="F182" s="294">
        <v>7</v>
      </c>
      <c r="G182" s="40"/>
      <c r="H182" s="46"/>
    </row>
    <row r="183" s="2" customFormat="1" ht="16.8" customHeight="1">
      <c r="A183" s="40"/>
      <c r="B183" s="46"/>
      <c r="C183" s="293" t="s">
        <v>20</v>
      </c>
      <c r="D183" s="293" t="s">
        <v>514</v>
      </c>
      <c r="E183" s="19" t="s">
        <v>20</v>
      </c>
      <c r="F183" s="294">
        <v>7</v>
      </c>
      <c r="G183" s="40"/>
      <c r="H183" s="46"/>
    </row>
    <row r="184" s="2" customFormat="1" ht="16.8" customHeight="1">
      <c r="A184" s="40"/>
      <c r="B184" s="46"/>
      <c r="C184" s="293" t="s">
        <v>20</v>
      </c>
      <c r="D184" s="293" t="s">
        <v>443</v>
      </c>
      <c r="E184" s="19" t="s">
        <v>20</v>
      </c>
      <c r="F184" s="294">
        <v>0</v>
      </c>
      <c r="G184" s="40"/>
      <c r="H184" s="46"/>
    </row>
    <row r="185" s="2" customFormat="1" ht="16.8" customHeight="1">
      <c r="A185" s="40"/>
      <c r="B185" s="46"/>
      <c r="C185" s="293" t="s">
        <v>20</v>
      </c>
      <c r="D185" s="293" t="s">
        <v>515</v>
      </c>
      <c r="E185" s="19" t="s">
        <v>20</v>
      </c>
      <c r="F185" s="294">
        <v>4.5</v>
      </c>
      <c r="G185" s="40"/>
      <c r="H185" s="46"/>
    </row>
    <row r="186" s="2" customFormat="1" ht="16.8" customHeight="1">
      <c r="A186" s="40"/>
      <c r="B186" s="46"/>
      <c r="C186" s="293" t="s">
        <v>20</v>
      </c>
      <c r="D186" s="293" t="s">
        <v>516</v>
      </c>
      <c r="E186" s="19" t="s">
        <v>20</v>
      </c>
      <c r="F186" s="294">
        <v>4.5</v>
      </c>
      <c r="G186" s="40"/>
      <c r="H186" s="46"/>
    </row>
    <row r="187" s="2" customFormat="1" ht="16.8" customHeight="1">
      <c r="A187" s="40"/>
      <c r="B187" s="46"/>
      <c r="C187" s="293" t="s">
        <v>20</v>
      </c>
      <c r="D187" s="293" t="s">
        <v>445</v>
      </c>
      <c r="E187" s="19" t="s">
        <v>20</v>
      </c>
      <c r="F187" s="294">
        <v>0</v>
      </c>
      <c r="G187" s="40"/>
      <c r="H187" s="46"/>
    </row>
    <row r="188" s="2" customFormat="1" ht="16.8" customHeight="1">
      <c r="A188" s="40"/>
      <c r="B188" s="46"/>
      <c r="C188" s="293" t="s">
        <v>20</v>
      </c>
      <c r="D188" s="293" t="s">
        <v>513</v>
      </c>
      <c r="E188" s="19" t="s">
        <v>20</v>
      </c>
      <c r="F188" s="294">
        <v>7</v>
      </c>
      <c r="G188" s="40"/>
      <c r="H188" s="46"/>
    </row>
    <row r="189" s="2" customFormat="1" ht="16.8" customHeight="1">
      <c r="A189" s="40"/>
      <c r="B189" s="46"/>
      <c r="C189" s="293" t="s">
        <v>20</v>
      </c>
      <c r="D189" s="293" t="s">
        <v>514</v>
      </c>
      <c r="E189" s="19" t="s">
        <v>20</v>
      </c>
      <c r="F189" s="294">
        <v>7</v>
      </c>
      <c r="G189" s="40"/>
      <c r="H189" s="46"/>
    </row>
    <row r="190" s="2" customFormat="1" ht="16.8" customHeight="1">
      <c r="A190" s="40"/>
      <c r="B190" s="46"/>
      <c r="C190" s="293" t="s">
        <v>20</v>
      </c>
      <c r="D190" s="293" t="s">
        <v>447</v>
      </c>
      <c r="E190" s="19" t="s">
        <v>20</v>
      </c>
      <c r="F190" s="294">
        <v>0</v>
      </c>
      <c r="G190" s="40"/>
      <c r="H190" s="46"/>
    </row>
    <row r="191" s="2" customFormat="1" ht="16.8" customHeight="1">
      <c r="A191" s="40"/>
      <c r="B191" s="46"/>
      <c r="C191" s="293" t="s">
        <v>20</v>
      </c>
      <c r="D191" s="293" t="s">
        <v>517</v>
      </c>
      <c r="E191" s="19" t="s">
        <v>20</v>
      </c>
      <c r="F191" s="294">
        <v>4</v>
      </c>
      <c r="G191" s="40"/>
      <c r="H191" s="46"/>
    </row>
    <row r="192" s="2" customFormat="1" ht="16.8" customHeight="1">
      <c r="A192" s="40"/>
      <c r="B192" s="46"/>
      <c r="C192" s="293" t="s">
        <v>20</v>
      </c>
      <c r="D192" s="293" t="s">
        <v>518</v>
      </c>
      <c r="E192" s="19" t="s">
        <v>20</v>
      </c>
      <c r="F192" s="294">
        <v>4</v>
      </c>
      <c r="G192" s="40"/>
      <c r="H192" s="46"/>
    </row>
    <row r="193" s="2" customFormat="1" ht="16.8" customHeight="1">
      <c r="A193" s="40"/>
      <c r="B193" s="46"/>
      <c r="C193" s="293" t="s">
        <v>20</v>
      </c>
      <c r="D193" s="293" t="s">
        <v>448</v>
      </c>
      <c r="E193" s="19" t="s">
        <v>20</v>
      </c>
      <c r="F193" s="294">
        <v>0</v>
      </c>
      <c r="G193" s="40"/>
      <c r="H193" s="46"/>
    </row>
    <row r="194" s="2" customFormat="1" ht="16.8" customHeight="1">
      <c r="A194" s="40"/>
      <c r="B194" s="46"/>
      <c r="C194" s="293" t="s">
        <v>20</v>
      </c>
      <c r="D194" s="293" t="s">
        <v>511</v>
      </c>
      <c r="E194" s="19" t="s">
        <v>20</v>
      </c>
      <c r="F194" s="294">
        <v>7.5</v>
      </c>
      <c r="G194" s="40"/>
      <c r="H194" s="46"/>
    </row>
    <row r="195" s="2" customFormat="1" ht="16.8" customHeight="1">
      <c r="A195" s="40"/>
      <c r="B195" s="46"/>
      <c r="C195" s="293" t="s">
        <v>20</v>
      </c>
      <c r="D195" s="293" t="s">
        <v>512</v>
      </c>
      <c r="E195" s="19" t="s">
        <v>20</v>
      </c>
      <c r="F195" s="294">
        <v>7.5</v>
      </c>
      <c r="G195" s="40"/>
      <c r="H195" s="46"/>
    </row>
    <row r="196" s="2" customFormat="1" ht="16.8" customHeight="1">
      <c r="A196" s="40"/>
      <c r="B196" s="46"/>
      <c r="C196" s="293" t="s">
        <v>20</v>
      </c>
      <c r="D196" s="293" t="s">
        <v>449</v>
      </c>
      <c r="E196" s="19" t="s">
        <v>20</v>
      </c>
      <c r="F196" s="294">
        <v>0</v>
      </c>
      <c r="G196" s="40"/>
      <c r="H196" s="46"/>
    </row>
    <row r="197" s="2" customFormat="1" ht="16.8" customHeight="1">
      <c r="A197" s="40"/>
      <c r="B197" s="46"/>
      <c r="C197" s="293" t="s">
        <v>20</v>
      </c>
      <c r="D197" s="293" t="s">
        <v>517</v>
      </c>
      <c r="E197" s="19" t="s">
        <v>20</v>
      </c>
      <c r="F197" s="294">
        <v>4</v>
      </c>
      <c r="G197" s="40"/>
      <c r="H197" s="46"/>
    </row>
    <row r="198" s="2" customFormat="1" ht="16.8" customHeight="1">
      <c r="A198" s="40"/>
      <c r="B198" s="46"/>
      <c r="C198" s="293" t="s">
        <v>20</v>
      </c>
      <c r="D198" s="293" t="s">
        <v>518</v>
      </c>
      <c r="E198" s="19" t="s">
        <v>20</v>
      </c>
      <c r="F198" s="294">
        <v>4</v>
      </c>
      <c r="G198" s="40"/>
      <c r="H198" s="46"/>
    </row>
    <row r="199" s="2" customFormat="1" ht="16.8" customHeight="1">
      <c r="A199" s="40"/>
      <c r="B199" s="46"/>
      <c r="C199" s="293" t="s">
        <v>20</v>
      </c>
      <c r="D199" s="293" t="s">
        <v>451</v>
      </c>
      <c r="E199" s="19" t="s">
        <v>20</v>
      </c>
      <c r="F199" s="294">
        <v>0</v>
      </c>
      <c r="G199" s="40"/>
      <c r="H199" s="46"/>
    </row>
    <row r="200" s="2" customFormat="1" ht="16.8" customHeight="1">
      <c r="A200" s="40"/>
      <c r="B200" s="46"/>
      <c r="C200" s="293" t="s">
        <v>20</v>
      </c>
      <c r="D200" s="293" t="s">
        <v>517</v>
      </c>
      <c r="E200" s="19" t="s">
        <v>20</v>
      </c>
      <c r="F200" s="294">
        <v>4</v>
      </c>
      <c r="G200" s="40"/>
      <c r="H200" s="46"/>
    </row>
    <row r="201" s="2" customFormat="1" ht="16.8" customHeight="1">
      <c r="A201" s="40"/>
      <c r="B201" s="46"/>
      <c r="C201" s="293" t="s">
        <v>20</v>
      </c>
      <c r="D201" s="293" t="s">
        <v>518</v>
      </c>
      <c r="E201" s="19" t="s">
        <v>20</v>
      </c>
      <c r="F201" s="294">
        <v>4</v>
      </c>
      <c r="G201" s="40"/>
      <c r="H201" s="46"/>
    </row>
    <row r="202" s="2" customFormat="1" ht="16.8" customHeight="1">
      <c r="A202" s="40"/>
      <c r="B202" s="46"/>
      <c r="C202" s="293" t="s">
        <v>20</v>
      </c>
      <c r="D202" s="293" t="s">
        <v>452</v>
      </c>
      <c r="E202" s="19" t="s">
        <v>20</v>
      </c>
      <c r="F202" s="294">
        <v>0</v>
      </c>
      <c r="G202" s="40"/>
      <c r="H202" s="46"/>
    </row>
    <row r="203" s="2" customFormat="1" ht="16.8" customHeight="1">
      <c r="A203" s="40"/>
      <c r="B203" s="46"/>
      <c r="C203" s="293" t="s">
        <v>20</v>
      </c>
      <c r="D203" s="293" t="s">
        <v>517</v>
      </c>
      <c r="E203" s="19" t="s">
        <v>20</v>
      </c>
      <c r="F203" s="294">
        <v>4</v>
      </c>
      <c r="G203" s="40"/>
      <c r="H203" s="46"/>
    </row>
    <row r="204" s="2" customFormat="1" ht="16.8" customHeight="1">
      <c r="A204" s="40"/>
      <c r="B204" s="46"/>
      <c r="C204" s="293" t="s">
        <v>20</v>
      </c>
      <c r="D204" s="293" t="s">
        <v>518</v>
      </c>
      <c r="E204" s="19" t="s">
        <v>20</v>
      </c>
      <c r="F204" s="294">
        <v>4</v>
      </c>
      <c r="G204" s="40"/>
      <c r="H204" s="46"/>
    </row>
    <row r="205" s="2" customFormat="1" ht="16.8" customHeight="1">
      <c r="A205" s="40"/>
      <c r="B205" s="46"/>
      <c r="C205" s="293" t="s">
        <v>20</v>
      </c>
      <c r="D205" s="293" t="s">
        <v>453</v>
      </c>
      <c r="E205" s="19" t="s">
        <v>20</v>
      </c>
      <c r="F205" s="294">
        <v>0</v>
      </c>
      <c r="G205" s="40"/>
      <c r="H205" s="46"/>
    </row>
    <row r="206" s="2" customFormat="1" ht="16.8" customHeight="1">
      <c r="A206" s="40"/>
      <c r="B206" s="46"/>
      <c r="C206" s="293" t="s">
        <v>20</v>
      </c>
      <c r="D206" s="293" t="s">
        <v>519</v>
      </c>
      <c r="E206" s="19" t="s">
        <v>20</v>
      </c>
      <c r="F206" s="294">
        <v>13.5</v>
      </c>
      <c r="G206" s="40"/>
      <c r="H206" s="46"/>
    </row>
    <row r="207" s="2" customFormat="1" ht="16.8" customHeight="1">
      <c r="A207" s="40"/>
      <c r="B207" s="46"/>
      <c r="C207" s="293" t="s">
        <v>20</v>
      </c>
      <c r="D207" s="293" t="s">
        <v>520</v>
      </c>
      <c r="E207" s="19" t="s">
        <v>20</v>
      </c>
      <c r="F207" s="294">
        <v>13.5</v>
      </c>
      <c r="G207" s="40"/>
      <c r="H207" s="46"/>
    </row>
    <row r="208" s="2" customFormat="1" ht="16.8" customHeight="1">
      <c r="A208" s="40"/>
      <c r="B208" s="46"/>
      <c r="C208" s="293" t="s">
        <v>20</v>
      </c>
      <c r="D208" s="293" t="s">
        <v>455</v>
      </c>
      <c r="E208" s="19" t="s">
        <v>20</v>
      </c>
      <c r="F208" s="294">
        <v>0</v>
      </c>
      <c r="G208" s="40"/>
      <c r="H208" s="46"/>
    </row>
    <row r="209" s="2" customFormat="1" ht="16.8" customHeight="1">
      <c r="A209" s="40"/>
      <c r="B209" s="46"/>
      <c r="C209" s="293" t="s">
        <v>20</v>
      </c>
      <c r="D209" s="293" t="s">
        <v>521</v>
      </c>
      <c r="E209" s="19" t="s">
        <v>20</v>
      </c>
      <c r="F209" s="294">
        <v>4.5</v>
      </c>
      <c r="G209" s="40"/>
      <c r="H209" s="46"/>
    </row>
    <row r="210" s="2" customFormat="1" ht="16.8" customHeight="1">
      <c r="A210" s="40"/>
      <c r="B210" s="46"/>
      <c r="C210" s="293" t="s">
        <v>20</v>
      </c>
      <c r="D210" s="293" t="s">
        <v>516</v>
      </c>
      <c r="E210" s="19" t="s">
        <v>20</v>
      </c>
      <c r="F210" s="294">
        <v>4.5</v>
      </c>
      <c r="G210" s="40"/>
      <c r="H210" s="46"/>
    </row>
    <row r="211" s="2" customFormat="1" ht="16.8" customHeight="1">
      <c r="A211" s="40"/>
      <c r="B211" s="46"/>
      <c r="C211" s="293" t="s">
        <v>20</v>
      </c>
      <c r="D211" s="293" t="s">
        <v>456</v>
      </c>
      <c r="E211" s="19" t="s">
        <v>20</v>
      </c>
      <c r="F211" s="294">
        <v>0</v>
      </c>
      <c r="G211" s="40"/>
      <c r="H211" s="46"/>
    </row>
    <row r="212" s="2" customFormat="1" ht="16.8" customHeight="1">
      <c r="A212" s="40"/>
      <c r="B212" s="46"/>
      <c r="C212" s="293" t="s">
        <v>20</v>
      </c>
      <c r="D212" s="293" t="s">
        <v>522</v>
      </c>
      <c r="E212" s="19" t="s">
        <v>20</v>
      </c>
      <c r="F212" s="294">
        <v>7.5</v>
      </c>
      <c r="G212" s="40"/>
      <c r="H212" s="46"/>
    </row>
    <row r="213" s="2" customFormat="1" ht="16.8" customHeight="1">
      <c r="A213" s="40"/>
      <c r="B213" s="46"/>
      <c r="C213" s="293" t="s">
        <v>20</v>
      </c>
      <c r="D213" s="293" t="s">
        <v>512</v>
      </c>
      <c r="E213" s="19" t="s">
        <v>20</v>
      </c>
      <c r="F213" s="294">
        <v>7.5</v>
      </c>
      <c r="G213" s="40"/>
      <c r="H213" s="46"/>
    </row>
    <row r="214" s="2" customFormat="1" ht="16.8" customHeight="1">
      <c r="A214" s="40"/>
      <c r="B214" s="46"/>
      <c r="C214" s="293" t="s">
        <v>20</v>
      </c>
      <c r="D214" s="293" t="s">
        <v>458</v>
      </c>
      <c r="E214" s="19" t="s">
        <v>20</v>
      </c>
      <c r="F214" s="294">
        <v>0</v>
      </c>
      <c r="G214" s="40"/>
      <c r="H214" s="46"/>
    </row>
    <row r="215" s="2" customFormat="1" ht="16.8" customHeight="1">
      <c r="A215" s="40"/>
      <c r="B215" s="46"/>
      <c r="C215" s="293" t="s">
        <v>20</v>
      </c>
      <c r="D215" s="293" t="s">
        <v>523</v>
      </c>
      <c r="E215" s="19" t="s">
        <v>20</v>
      </c>
      <c r="F215" s="294">
        <v>4</v>
      </c>
      <c r="G215" s="40"/>
      <c r="H215" s="46"/>
    </row>
    <row r="216" s="2" customFormat="1" ht="16.8" customHeight="1">
      <c r="A216" s="40"/>
      <c r="B216" s="46"/>
      <c r="C216" s="293" t="s">
        <v>20</v>
      </c>
      <c r="D216" s="293" t="s">
        <v>518</v>
      </c>
      <c r="E216" s="19" t="s">
        <v>20</v>
      </c>
      <c r="F216" s="294">
        <v>4</v>
      </c>
      <c r="G216" s="40"/>
      <c r="H216" s="46"/>
    </row>
    <row r="217" s="2" customFormat="1" ht="16.8" customHeight="1">
      <c r="A217" s="40"/>
      <c r="B217" s="46"/>
      <c r="C217" s="293" t="s">
        <v>20</v>
      </c>
      <c r="D217" s="293" t="s">
        <v>459</v>
      </c>
      <c r="E217" s="19" t="s">
        <v>20</v>
      </c>
      <c r="F217" s="294">
        <v>0</v>
      </c>
      <c r="G217" s="40"/>
      <c r="H217" s="46"/>
    </row>
    <row r="218" s="2" customFormat="1" ht="16.8" customHeight="1">
      <c r="A218" s="40"/>
      <c r="B218" s="46"/>
      <c r="C218" s="293" t="s">
        <v>20</v>
      </c>
      <c r="D218" s="293" t="s">
        <v>523</v>
      </c>
      <c r="E218" s="19" t="s">
        <v>20</v>
      </c>
      <c r="F218" s="294">
        <v>4</v>
      </c>
      <c r="G218" s="40"/>
      <c r="H218" s="46"/>
    </row>
    <row r="219" s="2" customFormat="1" ht="16.8" customHeight="1">
      <c r="A219" s="40"/>
      <c r="B219" s="46"/>
      <c r="C219" s="293" t="s">
        <v>20</v>
      </c>
      <c r="D219" s="293" t="s">
        <v>518</v>
      </c>
      <c r="E219" s="19" t="s">
        <v>20</v>
      </c>
      <c r="F219" s="294">
        <v>4</v>
      </c>
      <c r="G219" s="40"/>
      <c r="H219" s="46"/>
    </row>
    <row r="220" s="2" customFormat="1" ht="16.8" customHeight="1">
      <c r="A220" s="40"/>
      <c r="B220" s="46"/>
      <c r="C220" s="293" t="s">
        <v>20</v>
      </c>
      <c r="D220" s="293" t="s">
        <v>460</v>
      </c>
      <c r="E220" s="19" t="s">
        <v>20</v>
      </c>
      <c r="F220" s="294">
        <v>0</v>
      </c>
      <c r="G220" s="40"/>
      <c r="H220" s="46"/>
    </row>
    <row r="221" s="2" customFormat="1" ht="16.8" customHeight="1">
      <c r="A221" s="40"/>
      <c r="B221" s="46"/>
      <c r="C221" s="293" t="s">
        <v>20</v>
      </c>
      <c r="D221" s="293" t="s">
        <v>521</v>
      </c>
      <c r="E221" s="19" t="s">
        <v>20</v>
      </c>
      <c r="F221" s="294">
        <v>4.5</v>
      </c>
      <c r="G221" s="40"/>
      <c r="H221" s="46"/>
    </row>
    <row r="222" s="2" customFormat="1" ht="16.8" customHeight="1">
      <c r="A222" s="40"/>
      <c r="B222" s="46"/>
      <c r="C222" s="293" t="s">
        <v>20</v>
      </c>
      <c r="D222" s="293" t="s">
        <v>516</v>
      </c>
      <c r="E222" s="19" t="s">
        <v>20</v>
      </c>
      <c r="F222" s="294">
        <v>4.5</v>
      </c>
      <c r="G222" s="40"/>
      <c r="H222" s="46"/>
    </row>
    <row r="223" s="2" customFormat="1" ht="16.8" customHeight="1">
      <c r="A223" s="40"/>
      <c r="B223" s="46"/>
      <c r="C223" s="293" t="s">
        <v>20</v>
      </c>
      <c r="D223" s="293" t="s">
        <v>461</v>
      </c>
      <c r="E223" s="19" t="s">
        <v>20</v>
      </c>
      <c r="F223" s="294">
        <v>0</v>
      </c>
      <c r="G223" s="40"/>
      <c r="H223" s="46"/>
    </row>
    <row r="224" s="2" customFormat="1" ht="16.8" customHeight="1">
      <c r="A224" s="40"/>
      <c r="B224" s="46"/>
      <c r="C224" s="293" t="s">
        <v>20</v>
      </c>
      <c r="D224" s="293" t="s">
        <v>521</v>
      </c>
      <c r="E224" s="19" t="s">
        <v>20</v>
      </c>
      <c r="F224" s="294">
        <v>4.5</v>
      </c>
      <c r="G224" s="40"/>
      <c r="H224" s="46"/>
    </row>
    <row r="225" s="2" customFormat="1" ht="16.8" customHeight="1">
      <c r="A225" s="40"/>
      <c r="B225" s="46"/>
      <c r="C225" s="293" t="s">
        <v>20</v>
      </c>
      <c r="D225" s="293" t="s">
        <v>516</v>
      </c>
      <c r="E225" s="19" t="s">
        <v>20</v>
      </c>
      <c r="F225" s="294">
        <v>4.5</v>
      </c>
      <c r="G225" s="40"/>
      <c r="H225" s="46"/>
    </row>
    <row r="226" s="2" customFormat="1" ht="16.8" customHeight="1">
      <c r="A226" s="40"/>
      <c r="B226" s="46"/>
      <c r="C226" s="293" t="s">
        <v>20</v>
      </c>
      <c r="D226" s="293" t="s">
        <v>462</v>
      </c>
      <c r="E226" s="19" t="s">
        <v>20</v>
      </c>
      <c r="F226" s="294">
        <v>0</v>
      </c>
      <c r="G226" s="40"/>
      <c r="H226" s="46"/>
    </row>
    <row r="227" s="2" customFormat="1" ht="16.8" customHeight="1">
      <c r="A227" s="40"/>
      <c r="B227" s="46"/>
      <c r="C227" s="293" t="s">
        <v>20</v>
      </c>
      <c r="D227" s="293" t="s">
        <v>521</v>
      </c>
      <c r="E227" s="19" t="s">
        <v>20</v>
      </c>
      <c r="F227" s="294">
        <v>4.5</v>
      </c>
      <c r="G227" s="40"/>
      <c r="H227" s="46"/>
    </row>
    <row r="228" s="2" customFormat="1" ht="16.8" customHeight="1">
      <c r="A228" s="40"/>
      <c r="B228" s="46"/>
      <c r="C228" s="293" t="s">
        <v>20</v>
      </c>
      <c r="D228" s="293" t="s">
        <v>516</v>
      </c>
      <c r="E228" s="19" t="s">
        <v>20</v>
      </c>
      <c r="F228" s="294">
        <v>4.5</v>
      </c>
      <c r="G228" s="40"/>
      <c r="H228" s="46"/>
    </row>
    <row r="229" s="2" customFormat="1" ht="16.8" customHeight="1">
      <c r="A229" s="40"/>
      <c r="B229" s="46"/>
      <c r="C229" s="293" t="s">
        <v>20</v>
      </c>
      <c r="D229" s="293" t="s">
        <v>463</v>
      </c>
      <c r="E229" s="19" t="s">
        <v>20</v>
      </c>
      <c r="F229" s="294">
        <v>0</v>
      </c>
      <c r="G229" s="40"/>
      <c r="H229" s="46"/>
    </row>
    <row r="230" s="2" customFormat="1" ht="16.8" customHeight="1">
      <c r="A230" s="40"/>
      <c r="B230" s="46"/>
      <c r="C230" s="293" t="s">
        <v>20</v>
      </c>
      <c r="D230" s="293" t="s">
        <v>521</v>
      </c>
      <c r="E230" s="19" t="s">
        <v>20</v>
      </c>
      <c r="F230" s="294">
        <v>4.5</v>
      </c>
      <c r="G230" s="40"/>
      <c r="H230" s="46"/>
    </row>
    <row r="231" s="2" customFormat="1" ht="16.8" customHeight="1">
      <c r="A231" s="40"/>
      <c r="B231" s="46"/>
      <c r="C231" s="293" t="s">
        <v>20</v>
      </c>
      <c r="D231" s="293" t="s">
        <v>516</v>
      </c>
      <c r="E231" s="19" t="s">
        <v>20</v>
      </c>
      <c r="F231" s="294">
        <v>4.5</v>
      </c>
      <c r="G231" s="40"/>
      <c r="H231" s="46"/>
    </row>
    <row r="232" s="2" customFormat="1" ht="16.8" customHeight="1">
      <c r="A232" s="40"/>
      <c r="B232" s="46"/>
      <c r="C232" s="293" t="s">
        <v>20</v>
      </c>
      <c r="D232" s="293" t="s">
        <v>464</v>
      </c>
      <c r="E232" s="19" t="s">
        <v>20</v>
      </c>
      <c r="F232" s="294">
        <v>0</v>
      </c>
      <c r="G232" s="40"/>
      <c r="H232" s="46"/>
    </row>
    <row r="233" s="2" customFormat="1" ht="16.8" customHeight="1">
      <c r="A233" s="40"/>
      <c r="B233" s="46"/>
      <c r="C233" s="293" t="s">
        <v>20</v>
      </c>
      <c r="D233" s="293" t="s">
        <v>522</v>
      </c>
      <c r="E233" s="19" t="s">
        <v>20</v>
      </c>
      <c r="F233" s="294">
        <v>7.5</v>
      </c>
      <c r="G233" s="40"/>
      <c r="H233" s="46"/>
    </row>
    <row r="234" s="2" customFormat="1" ht="16.8" customHeight="1">
      <c r="A234" s="40"/>
      <c r="B234" s="46"/>
      <c r="C234" s="293" t="s">
        <v>20</v>
      </c>
      <c r="D234" s="293" t="s">
        <v>524</v>
      </c>
      <c r="E234" s="19" t="s">
        <v>20</v>
      </c>
      <c r="F234" s="294">
        <v>7.5</v>
      </c>
      <c r="G234" s="40"/>
      <c r="H234" s="46"/>
    </row>
    <row r="235" s="2" customFormat="1" ht="16.8" customHeight="1">
      <c r="A235" s="40"/>
      <c r="B235" s="46"/>
      <c r="C235" s="293" t="s">
        <v>20</v>
      </c>
      <c r="D235" s="293" t="s">
        <v>465</v>
      </c>
      <c r="E235" s="19" t="s">
        <v>20</v>
      </c>
      <c r="F235" s="294">
        <v>0</v>
      </c>
      <c r="G235" s="40"/>
      <c r="H235" s="46"/>
    </row>
    <row r="236" s="2" customFormat="1" ht="16.8" customHeight="1">
      <c r="A236" s="40"/>
      <c r="B236" s="46"/>
      <c r="C236" s="293" t="s">
        <v>20</v>
      </c>
      <c r="D236" s="293" t="s">
        <v>523</v>
      </c>
      <c r="E236" s="19" t="s">
        <v>20</v>
      </c>
      <c r="F236" s="294">
        <v>4</v>
      </c>
      <c r="G236" s="40"/>
      <c r="H236" s="46"/>
    </row>
    <row r="237" s="2" customFormat="1" ht="16.8" customHeight="1">
      <c r="A237" s="40"/>
      <c r="B237" s="46"/>
      <c r="C237" s="293" t="s">
        <v>20</v>
      </c>
      <c r="D237" s="293" t="s">
        <v>525</v>
      </c>
      <c r="E237" s="19" t="s">
        <v>20</v>
      </c>
      <c r="F237" s="294">
        <v>4</v>
      </c>
      <c r="G237" s="40"/>
      <c r="H237" s="46"/>
    </row>
    <row r="238" s="2" customFormat="1" ht="16.8" customHeight="1">
      <c r="A238" s="40"/>
      <c r="B238" s="46"/>
      <c r="C238" s="293" t="s">
        <v>20</v>
      </c>
      <c r="D238" s="293" t="s">
        <v>466</v>
      </c>
      <c r="E238" s="19" t="s">
        <v>20</v>
      </c>
      <c r="F238" s="294">
        <v>0</v>
      </c>
      <c r="G238" s="40"/>
      <c r="H238" s="46"/>
    </row>
    <row r="239" s="2" customFormat="1" ht="16.8" customHeight="1">
      <c r="A239" s="40"/>
      <c r="B239" s="46"/>
      <c r="C239" s="293" t="s">
        <v>20</v>
      </c>
      <c r="D239" s="293" t="s">
        <v>523</v>
      </c>
      <c r="E239" s="19" t="s">
        <v>20</v>
      </c>
      <c r="F239" s="294">
        <v>4</v>
      </c>
      <c r="G239" s="40"/>
      <c r="H239" s="46"/>
    </row>
    <row r="240" s="2" customFormat="1" ht="16.8" customHeight="1">
      <c r="A240" s="40"/>
      <c r="B240" s="46"/>
      <c r="C240" s="293" t="s">
        <v>20</v>
      </c>
      <c r="D240" s="293" t="s">
        <v>525</v>
      </c>
      <c r="E240" s="19" t="s">
        <v>20</v>
      </c>
      <c r="F240" s="294">
        <v>4</v>
      </c>
      <c r="G240" s="40"/>
      <c r="H240" s="46"/>
    </row>
    <row r="241" s="2" customFormat="1" ht="16.8" customHeight="1">
      <c r="A241" s="40"/>
      <c r="B241" s="46"/>
      <c r="C241" s="293" t="s">
        <v>20</v>
      </c>
      <c r="D241" s="293" t="s">
        <v>467</v>
      </c>
      <c r="E241" s="19" t="s">
        <v>20</v>
      </c>
      <c r="F241" s="294">
        <v>0</v>
      </c>
      <c r="G241" s="40"/>
      <c r="H241" s="46"/>
    </row>
    <row r="242" s="2" customFormat="1" ht="16.8" customHeight="1">
      <c r="A242" s="40"/>
      <c r="B242" s="46"/>
      <c r="C242" s="293" t="s">
        <v>20</v>
      </c>
      <c r="D242" s="293" t="s">
        <v>523</v>
      </c>
      <c r="E242" s="19" t="s">
        <v>20</v>
      </c>
      <c r="F242" s="294">
        <v>4</v>
      </c>
      <c r="G242" s="40"/>
      <c r="H242" s="46"/>
    </row>
    <row r="243" s="2" customFormat="1" ht="16.8" customHeight="1">
      <c r="A243" s="40"/>
      <c r="B243" s="46"/>
      <c r="C243" s="293" t="s">
        <v>20</v>
      </c>
      <c r="D243" s="293" t="s">
        <v>525</v>
      </c>
      <c r="E243" s="19" t="s">
        <v>20</v>
      </c>
      <c r="F243" s="294">
        <v>4</v>
      </c>
      <c r="G243" s="40"/>
      <c r="H243" s="46"/>
    </row>
    <row r="244" s="2" customFormat="1" ht="16.8" customHeight="1">
      <c r="A244" s="40"/>
      <c r="B244" s="46"/>
      <c r="C244" s="293" t="s">
        <v>20</v>
      </c>
      <c r="D244" s="293" t="s">
        <v>468</v>
      </c>
      <c r="E244" s="19" t="s">
        <v>20</v>
      </c>
      <c r="F244" s="294">
        <v>0</v>
      </c>
      <c r="G244" s="40"/>
      <c r="H244" s="46"/>
    </row>
    <row r="245" s="2" customFormat="1" ht="16.8" customHeight="1">
      <c r="A245" s="40"/>
      <c r="B245" s="46"/>
      <c r="C245" s="293" t="s">
        <v>20</v>
      </c>
      <c r="D245" s="293" t="s">
        <v>523</v>
      </c>
      <c r="E245" s="19" t="s">
        <v>20</v>
      </c>
      <c r="F245" s="294">
        <v>4</v>
      </c>
      <c r="G245" s="40"/>
      <c r="H245" s="46"/>
    </row>
    <row r="246" s="2" customFormat="1" ht="16.8" customHeight="1">
      <c r="A246" s="40"/>
      <c r="B246" s="46"/>
      <c r="C246" s="293" t="s">
        <v>20</v>
      </c>
      <c r="D246" s="293" t="s">
        <v>525</v>
      </c>
      <c r="E246" s="19" t="s">
        <v>20</v>
      </c>
      <c r="F246" s="294">
        <v>4</v>
      </c>
      <c r="G246" s="40"/>
      <c r="H246" s="46"/>
    </row>
    <row r="247" s="2" customFormat="1" ht="16.8" customHeight="1">
      <c r="A247" s="40"/>
      <c r="B247" s="46"/>
      <c r="C247" s="293" t="s">
        <v>20</v>
      </c>
      <c r="D247" s="293" t="s">
        <v>526</v>
      </c>
      <c r="E247" s="19" t="s">
        <v>20</v>
      </c>
      <c r="F247" s="294">
        <v>18.5</v>
      </c>
      <c r="G247" s="40"/>
      <c r="H247" s="46"/>
    </row>
    <row r="248" s="2" customFormat="1" ht="16.8" customHeight="1">
      <c r="A248" s="40"/>
      <c r="B248" s="46"/>
      <c r="C248" s="293" t="s">
        <v>20</v>
      </c>
      <c r="D248" s="293" t="s">
        <v>469</v>
      </c>
      <c r="E248" s="19" t="s">
        <v>20</v>
      </c>
      <c r="F248" s="294">
        <v>0</v>
      </c>
      <c r="G248" s="40"/>
      <c r="H248" s="46"/>
    </row>
    <row r="249" s="2" customFormat="1" ht="16.8" customHeight="1">
      <c r="A249" s="40"/>
      <c r="B249" s="46"/>
      <c r="C249" s="293" t="s">
        <v>20</v>
      </c>
      <c r="D249" s="293" t="s">
        <v>523</v>
      </c>
      <c r="E249" s="19" t="s">
        <v>20</v>
      </c>
      <c r="F249" s="294">
        <v>4</v>
      </c>
      <c r="G249" s="40"/>
      <c r="H249" s="46"/>
    </row>
    <row r="250" s="2" customFormat="1" ht="16.8" customHeight="1">
      <c r="A250" s="40"/>
      <c r="B250" s="46"/>
      <c r="C250" s="293" t="s">
        <v>20</v>
      </c>
      <c r="D250" s="293" t="s">
        <v>525</v>
      </c>
      <c r="E250" s="19" t="s">
        <v>20</v>
      </c>
      <c r="F250" s="294">
        <v>4</v>
      </c>
      <c r="G250" s="40"/>
      <c r="H250" s="46"/>
    </row>
    <row r="251" s="2" customFormat="1" ht="16.8" customHeight="1">
      <c r="A251" s="40"/>
      <c r="B251" s="46"/>
      <c r="C251" s="293" t="s">
        <v>20</v>
      </c>
      <c r="D251" s="293" t="s">
        <v>527</v>
      </c>
      <c r="E251" s="19" t="s">
        <v>20</v>
      </c>
      <c r="F251" s="294">
        <v>14</v>
      </c>
      <c r="G251" s="40"/>
      <c r="H251" s="46"/>
    </row>
    <row r="252" s="2" customFormat="1" ht="16.8" customHeight="1">
      <c r="A252" s="40"/>
      <c r="B252" s="46"/>
      <c r="C252" s="293" t="s">
        <v>20</v>
      </c>
      <c r="D252" s="293" t="s">
        <v>470</v>
      </c>
      <c r="E252" s="19" t="s">
        <v>20</v>
      </c>
      <c r="F252" s="294">
        <v>0</v>
      </c>
      <c r="G252" s="40"/>
      <c r="H252" s="46"/>
    </row>
    <row r="253" s="2" customFormat="1" ht="16.8" customHeight="1">
      <c r="A253" s="40"/>
      <c r="B253" s="46"/>
      <c r="C253" s="293" t="s">
        <v>20</v>
      </c>
      <c r="D253" s="293" t="s">
        <v>523</v>
      </c>
      <c r="E253" s="19" t="s">
        <v>20</v>
      </c>
      <c r="F253" s="294">
        <v>4</v>
      </c>
      <c r="G253" s="40"/>
      <c r="H253" s="46"/>
    </row>
    <row r="254" s="2" customFormat="1" ht="16.8" customHeight="1">
      <c r="A254" s="40"/>
      <c r="B254" s="46"/>
      <c r="C254" s="293" t="s">
        <v>20</v>
      </c>
      <c r="D254" s="293" t="s">
        <v>525</v>
      </c>
      <c r="E254" s="19" t="s">
        <v>20</v>
      </c>
      <c r="F254" s="294">
        <v>4</v>
      </c>
      <c r="G254" s="40"/>
      <c r="H254" s="46"/>
    </row>
    <row r="255" s="2" customFormat="1" ht="16.8" customHeight="1">
      <c r="A255" s="40"/>
      <c r="B255" s="46"/>
      <c r="C255" s="293" t="s">
        <v>20</v>
      </c>
      <c r="D255" s="293" t="s">
        <v>471</v>
      </c>
      <c r="E255" s="19" t="s">
        <v>20</v>
      </c>
      <c r="F255" s="294">
        <v>0</v>
      </c>
      <c r="G255" s="40"/>
      <c r="H255" s="46"/>
    </row>
    <row r="256" s="2" customFormat="1" ht="16.8" customHeight="1">
      <c r="A256" s="40"/>
      <c r="B256" s="46"/>
      <c r="C256" s="293" t="s">
        <v>20</v>
      </c>
      <c r="D256" s="293" t="s">
        <v>528</v>
      </c>
      <c r="E256" s="19" t="s">
        <v>20</v>
      </c>
      <c r="F256" s="294">
        <v>10.5</v>
      </c>
      <c r="G256" s="40"/>
      <c r="H256" s="46"/>
    </row>
    <row r="257" s="2" customFormat="1" ht="16.8" customHeight="1">
      <c r="A257" s="40"/>
      <c r="B257" s="46"/>
      <c r="C257" s="293" t="s">
        <v>20</v>
      </c>
      <c r="D257" s="293" t="s">
        <v>529</v>
      </c>
      <c r="E257" s="19" t="s">
        <v>20</v>
      </c>
      <c r="F257" s="294">
        <v>10.5</v>
      </c>
      <c r="G257" s="40"/>
      <c r="H257" s="46"/>
    </row>
    <row r="258" s="2" customFormat="1" ht="16.8" customHeight="1">
      <c r="A258" s="40"/>
      <c r="B258" s="46"/>
      <c r="C258" s="293" t="s">
        <v>20</v>
      </c>
      <c r="D258" s="293" t="s">
        <v>473</v>
      </c>
      <c r="E258" s="19" t="s">
        <v>20</v>
      </c>
      <c r="F258" s="294">
        <v>0</v>
      </c>
      <c r="G258" s="40"/>
      <c r="H258" s="46"/>
    </row>
    <row r="259" s="2" customFormat="1" ht="16.8" customHeight="1">
      <c r="A259" s="40"/>
      <c r="B259" s="46"/>
      <c r="C259" s="293" t="s">
        <v>20</v>
      </c>
      <c r="D259" s="293" t="s">
        <v>523</v>
      </c>
      <c r="E259" s="19" t="s">
        <v>20</v>
      </c>
      <c r="F259" s="294">
        <v>4</v>
      </c>
      <c r="G259" s="40"/>
      <c r="H259" s="46"/>
    </row>
    <row r="260" s="2" customFormat="1" ht="16.8" customHeight="1">
      <c r="A260" s="40"/>
      <c r="B260" s="46"/>
      <c r="C260" s="293" t="s">
        <v>20</v>
      </c>
      <c r="D260" s="293" t="s">
        <v>525</v>
      </c>
      <c r="E260" s="19" t="s">
        <v>20</v>
      </c>
      <c r="F260" s="294">
        <v>4</v>
      </c>
      <c r="G260" s="40"/>
      <c r="H260" s="46"/>
    </row>
    <row r="261" s="2" customFormat="1" ht="16.8" customHeight="1">
      <c r="A261" s="40"/>
      <c r="B261" s="46"/>
      <c r="C261" s="293" t="s">
        <v>20</v>
      </c>
      <c r="D261" s="293" t="s">
        <v>474</v>
      </c>
      <c r="E261" s="19" t="s">
        <v>20</v>
      </c>
      <c r="F261" s="294">
        <v>0</v>
      </c>
      <c r="G261" s="40"/>
      <c r="H261" s="46"/>
    </row>
    <row r="262" s="2" customFormat="1" ht="16.8" customHeight="1">
      <c r="A262" s="40"/>
      <c r="B262" s="46"/>
      <c r="C262" s="293" t="s">
        <v>20</v>
      </c>
      <c r="D262" s="293" t="s">
        <v>523</v>
      </c>
      <c r="E262" s="19" t="s">
        <v>20</v>
      </c>
      <c r="F262" s="294">
        <v>4</v>
      </c>
      <c r="G262" s="40"/>
      <c r="H262" s="46"/>
    </row>
    <row r="263" s="2" customFormat="1" ht="16.8" customHeight="1">
      <c r="A263" s="40"/>
      <c r="B263" s="46"/>
      <c r="C263" s="293" t="s">
        <v>20</v>
      </c>
      <c r="D263" s="293" t="s">
        <v>525</v>
      </c>
      <c r="E263" s="19" t="s">
        <v>20</v>
      </c>
      <c r="F263" s="294">
        <v>4</v>
      </c>
      <c r="G263" s="40"/>
      <c r="H263" s="46"/>
    </row>
    <row r="264" s="2" customFormat="1" ht="16.8" customHeight="1">
      <c r="A264" s="40"/>
      <c r="B264" s="46"/>
      <c r="C264" s="293" t="s">
        <v>20</v>
      </c>
      <c r="D264" s="293" t="s">
        <v>504</v>
      </c>
      <c r="E264" s="19" t="s">
        <v>20</v>
      </c>
      <c r="F264" s="294">
        <v>16.5</v>
      </c>
      <c r="G264" s="40"/>
      <c r="H264" s="46"/>
    </row>
    <row r="265" s="2" customFormat="1" ht="16.8" customHeight="1">
      <c r="A265" s="40"/>
      <c r="B265" s="46"/>
      <c r="C265" s="293" t="s">
        <v>20</v>
      </c>
      <c r="D265" s="293" t="s">
        <v>475</v>
      </c>
      <c r="E265" s="19" t="s">
        <v>20</v>
      </c>
      <c r="F265" s="294">
        <v>0</v>
      </c>
      <c r="G265" s="40"/>
      <c r="H265" s="46"/>
    </row>
    <row r="266" s="2" customFormat="1" ht="16.8" customHeight="1">
      <c r="A266" s="40"/>
      <c r="B266" s="46"/>
      <c r="C266" s="293" t="s">
        <v>20</v>
      </c>
      <c r="D266" s="293" t="s">
        <v>523</v>
      </c>
      <c r="E266" s="19" t="s">
        <v>20</v>
      </c>
      <c r="F266" s="294">
        <v>4</v>
      </c>
      <c r="G266" s="40"/>
      <c r="H266" s="46"/>
    </row>
    <row r="267" s="2" customFormat="1" ht="16.8" customHeight="1">
      <c r="A267" s="40"/>
      <c r="B267" s="46"/>
      <c r="C267" s="293" t="s">
        <v>20</v>
      </c>
      <c r="D267" s="293" t="s">
        <v>525</v>
      </c>
      <c r="E267" s="19" t="s">
        <v>20</v>
      </c>
      <c r="F267" s="294">
        <v>4</v>
      </c>
      <c r="G267" s="40"/>
      <c r="H267" s="46"/>
    </row>
    <row r="268" s="2" customFormat="1" ht="16.8" customHeight="1">
      <c r="A268" s="40"/>
      <c r="B268" s="46"/>
      <c r="C268" s="293" t="s">
        <v>20</v>
      </c>
      <c r="D268" s="293" t="s">
        <v>530</v>
      </c>
      <c r="E268" s="19" t="s">
        <v>20</v>
      </c>
      <c r="F268" s="294">
        <v>17.5</v>
      </c>
      <c r="G268" s="40"/>
      <c r="H268" s="46"/>
    </row>
    <row r="269" s="2" customFormat="1" ht="16.8" customHeight="1">
      <c r="A269" s="40"/>
      <c r="B269" s="46"/>
      <c r="C269" s="293" t="s">
        <v>20</v>
      </c>
      <c r="D269" s="293" t="s">
        <v>476</v>
      </c>
      <c r="E269" s="19" t="s">
        <v>20</v>
      </c>
      <c r="F269" s="294">
        <v>0</v>
      </c>
      <c r="G269" s="40"/>
      <c r="H269" s="46"/>
    </row>
    <row r="270" s="2" customFormat="1" ht="16.8" customHeight="1">
      <c r="A270" s="40"/>
      <c r="B270" s="46"/>
      <c r="C270" s="293" t="s">
        <v>20</v>
      </c>
      <c r="D270" s="293" t="s">
        <v>523</v>
      </c>
      <c r="E270" s="19" t="s">
        <v>20</v>
      </c>
      <c r="F270" s="294">
        <v>4</v>
      </c>
      <c r="G270" s="40"/>
      <c r="H270" s="46"/>
    </row>
    <row r="271" s="2" customFormat="1" ht="16.8" customHeight="1">
      <c r="A271" s="40"/>
      <c r="B271" s="46"/>
      <c r="C271" s="293" t="s">
        <v>20</v>
      </c>
      <c r="D271" s="293" t="s">
        <v>525</v>
      </c>
      <c r="E271" s="19" t="s">
        <v>20</v>
      </c>
      <c r="F271" s="294">
        <v>4</v>
      </c>
      <c r="G271" s="40"/>
      <c r="H271" s="46"/>
    </row>
    <row r="272" s="2" customFormat="1" ht="16.8" customHeight="1">
      <c r="A272" s="40"/>
      <c r="B272" s="46"/>
      <c r="C272" s="293" t="s">
        <v>20</v>
      </c>
      <c r="D272" s="293" t="s">
        <v>477</v>
      </c>
      <c r="E272" s="19" t="s">
        <v>20</v>
      </c>
      <c r="F272" s="294">
        <v>0</v>
      </c>
      <c r="G272" s="40"/>
      <c r="H272" s="46"/>
    </row>
    <row r="273" s="2" customFormat="1" ht="16.8" customHeight="1">
      <c r="A273" s="40"/>
      <c r="B273" s="46"/>
      <c r="C273" s="293" t="s">
        <v>20</v>
      </c>
      <c r="D273" s="293" t="s">
        <v>523</v>
      </c>
      <c r="E273" s="19" t="s">
        <v>20</v>
      </c>
      <c r="F273" s="294">
        <v>4</v>
      </c>
      <c r="G273" s="40"/>
      <c r="H273" s="46"/>
    </row>
    <row r="274" s="2" customFormat="1" ht="16.8" customHeight="1">
      <c r="A274" s="40"/>
      <c r="B274" s="46"/>
      <c r="C274" s="293" t="s">
        <v>20</v>
      </c>
      <c r="D274" s="293" t="s">
        <v>525</v>
      </c>
      <c r="E274" s="19" t="s">
        <v>20</v>
      </c>
      <c r="F274" s="294">
        <v>4</v>
      </c>
      <c r="G274" s="40"/>
      <c r="H274" s="46"/>
    </row>
    <row r="275" s="2" customFormat="1" ht="16.8" customHeight="1">
      <c r="A275" s="40"/>
      <c r="B275" s="46"/>
      <c r="C275" s="293" t="s">
        <v>20</v>
      </c>
      <c r="D275" s="293" t="s">
        <v>478</v>
      </c>
      <c r="E275" s="19" t="s">
        <v>20</v>
      </c>
      <c r="F275" s="294">
        <v>0</v>
      </c>
      <c r="G275" s="40"/>
      <c r="H275" s="46"/>
    </row>
    <row r="276" s="2" customFormat="1" ht="16.8" customHeight="1">
      <c r="A276" s="40"/>
      <c r="B276" s="46"/>
      <c r="C276" s="293" t="s">
        <v>20</v>
      </c>
      <c r="D276" s="293" t="s">
        <v>522</v>
      </c>
      <c r="E276" s="19" t="s">
        <v>20</v>
      </c>
      <c r="F276" s="294">
        <v>7.5</v>
      </c>
      <c r="G276" s="40"/>
      <c r="H276" s="46"/>
    </row>
    <row r="277" s="2" customFormat="1" ht="16.8" customHeight="1">
      <c r="A277" s="40"/>
      <c r="B277" s="46"/>
      <c r="C277" s="293" t="s">
        <v>20</v>
      </c>
      <c r="D277" s="293" t="s">
        <v>524</v>
      </c>
      <c r="E277" s="19" t="s">
        <v>20</v>
      </c>
      <c r="F277" s="294">
        <v>7.5</v>
      </c>
      <c r="G277" s="40"/>
      <c r="H277" s="46"/>
    </row>
    <row r="278" s="2" customFormat="1" ht="16.8" customHeight="1">
      <c r="A278" s="40"/>
      <c r="B278" s="46"/>
      <c r="C278" s="293" t="s">
        <v>20</v>
      </c>
      <c r="D278" s="293" t="s">
        <v>479</v>
      </c>
      <c r="E278" s="19" t="s">
        <v>20</v>
      </c>
      <c r="F278" s="294">
        <v>0</v>
      </c>
      <c r="G278" s="40"/>
      <c r="H278" s="46"/>
    </row>
    <row r="279" s="2" customFormat="1" ht="16.8" customHeight="1">
      <c r="A279" s="40"/>
      <c r="B279" s="46"/>
      <c r="C279" s="293" t="s">
        <v>20</v>
      </c>
      <c r="D279" s="293" t="s">
        <v>531</v>
      </c>
      <c r="E279" s="19" t="s">
        <v>20</v>
      </c>
      <c r="F279" s="294">
        <v>11</v>
      </c>
      <c r="G279" s="40"/>
      <c r="H279" s="46"/>
    </row>
    <row r="280" s="2" customFormat="1" ht="16.8" customHeight="1">
      <c r="A280" s="40"/>
      <c r="B280" s="46"/>
      <c r="C280" s="293" t="s">
        <v>20</v>
      </c>
      <c r="D280" s="293" t="s">
        <v>532</v>
      </c>
      <c r="E280" s="19" t="s">
        <v>20</v>
      </c>
      <c r="F280" s="294">
        <v>11</v>
      </c>
      <c r="G280" s="40"/>
      <c r="H280" s="46"/>
    </row>
    <row r="281" s="2" customFormat="1" ht="16.8" customHeight="1">
      <c r="A281" s="40"/>
      <c r="B281" s="46"/>
      <c r="C281" s="293" t="s">
        <v>20</v>
      </c>
      <c r="D281" s="293" t="s">
        <v>481</v>
      </c>
      <c r="E281" s="19" t="s">
        <v>20</v>
      </c>
      <c r="F281" s="294">
        <v>0</v>
      </c>
      <c r="G281" s="40"/>
      <c r="H281" s="46"/>
    </row>
    <row r="282" s="2" customFormat="1" ht="16.8" customHeight="1">
      <c r="A282" s="40"/>
      <c r="B282" s="46"/>
      <c r="C282" s="293" t="s">
        <v>20</v>
      </c>
      <c r="D282" s="293" t="s">
        <v>523</v>
      </c>
      <c r="E282" s="19" t="s">
        <v>20</v>
      </c>
      <c r="F282" s="294">
        <v>4</v>
      </c>
      <c r="G282" s="40"/>
      <c r="H282" s="46"/>
    </row>
    <row r="283" s="2" customFormat="1" ht="16.8" customHeight="1">
      <c r="A283" s="40"/>
      <c r="B283" s="46"/>
      <c r="C283" s="293" t="s">
        <v>20</v>
      </c>
      <c r="D283" s="293" t="s">
        <v>525</v>
      </c>
      <c r="E283" s="19" t="s">
        <v>20</v>
      </c>
      <c r="F283" s="294">
        <v>4</v>
      </c>
      <c r="G283" s="40"/>
      <c r="H283" s="46"/>
    </row>
    <row r="284" s="2" customFormat="1" ht="16.8" customHeight="1">
      <c r="A284" s="40"/>
      <c r="B284" s="46"/>
      <c r="C284" s="293" t="s">
        <v>20</v>
      </c>
      <c r="D284" s="293" t="s">
        <v>482</v>
      </c>
      <c r="E284" s="19" t="s">
        <v>20</v>
      </c>
      <c r="F284" s="294">
        <v>0</v>
      </c>
      <c r="G284" s="40"/>
      <c r="H284" s="46"/>
    </row>
    <row r="285" s="2" customFormat="1" ht="16.8" customHeight="1">
      <c r="A285" s="40"/>
      <c r="B285" s="46"/>
      <c r="C285" s="293" t="s">
        <v>20</v>
      </c>
      <c r="D285" s="293" t="s">
        <v>523</v>
      </c>
      <c r="E285" s="19" t="s">
        <v>20</v>
      </c>
      <c r="F285" s="294">
        <v>4</v>
      </c>
      <c r="G285" s="40"/>
      <c r="H285" s="46"/>
    </row>
    <row r="286" s="2" customFormat="1" ht="16.8" customHeight="1">
      <c r="A286" s="40"/>
      <c r="B286" s="46"/>
      <c r="C286" s="293" t="s">
        <v>20</v>
      </c>
      <c r="D286" s="293" t="s">
        <v>525</v>
      </c>
      <c r="E286" s="19" t="s">
        <v>20</v>
      </c>
      <c r="F286" s="294">
        <v>4</v>
      </c>
      <c r="G286" s="40"/>
      <c r="H286" s="46"/>
    </row>
    <row r="287" s="2" customFormat="1" ht="16.8" customHeight="1">
      <c r="A287" s="40"/>
      <c r="B287" s="46"/>
      <c r="C287" s="293" t="s">
        <v>20</v>
      </c>
      <c r="D287" s="293" t="s">
        <v>533</v>
      </c>
      <c r="E287" s="19" t="s">
        <v>20</v>
      </c>
      <c r="F287" s="294">
        <v>13.5</v>
      </c>
      <c r="G287" s="40"/>
      <c r="H287" s="46"/>
    </row>
    <row r="288" s="2" customFormat="1" ht="16.8" customHeight="1">
      <c r="A288" s="40"/>
      <c r="B288" s="46"/>
      <c r="C288" s="293" t="s">
        <v>20</v>
      </c>
      <c r="D288" s="293" t="s">
        <v>483</v>
      </c>
      <c r="E288" s="19" t="s">
        <v>20</v>
      </c>
      <c r="F288" s="294">
        <v>0</v>
      </c>
      <c r="G288" s="40"/>
      <c r="H288" s="46"/>
    </row>
    <row r="289" s="2" customFormat="1" ht="16.8" customHeight="1">
      <c r="A289" s="40"/>
      <c r="B289" s="46"/>
      <c r="C289" s="293" t="s">
        <v>20</v>
      </c>
      <c r="D289" s="293" t="s">
        <v>523</v>
      </c>
      <c r="E289" s="19" t="s">
        <v>20</v>
      </c>
      <c r="F289" s="294">
        <v>4</v>
      </c>
      <c r="G289" s="40"/>
      <c r="H289" s="46"/>
    </row>
    <row r="290" s="2" customFormat="1" ht="16.8" customHeight="1">
      <c r="A290" s="40"/>
      <c r="B290" s="46"/>
      <c r="C290" s="293" t="s">
        <v>20</v>
      </c>
      <c r="D290" s="293" t="s">
        <v>525</v>
      </c>
      <c r="E290" s="19" t="s">
        <v>20</v>
      </c>
      <c r="F290" s="294">
        <v>4</v>
      </c>
      <c r="G290" s="40"/>
      <c r="H290" s="46"/>
    </row>
    <row r="291" s="2" customFormat="1" ht="16.8" customHeight="1">
      <c r="A291" s="40"/>
      <c r="B291" s="46"/>
      <c r="C291" s="293" t="s">
        <v>20</v>
      </c>
      <c r="D291" s="293" t="s">
        <v>484</v>
      </c>
      <c r="E291" s="19" t="s">
        <v>20</v>
      </c>
      <c r="F291" s="294">
        <v>0</v>
      </c>
      <c r="G291" s="40"/>
      <c r="H291" s="46"/>
    </row>
    <row r="292" s="2" customFormat="1" ht="16.8" customHeight="1">
      <c r="A292" s="40"/>
      <c r="B292" s="46"/>
      <c r="C292" s="293" t="s">
        <v>20</v>
      </c>
      <c r="D292" s="293" t="s">
        <v>523</v>
      </c>
      <c r="E292" s="19" t="s">
        <v>20</v>
      </c>
      <c r="F292" s="294">
        <v>4</v>
      </c>
      <c r="G292" s="40"/>
      <c r="H292" s="46"/>
    </row>
    <row r="293" s="2" customFormat="1" ht="16.8" customHeight="1">
      <c r="A293" s="40"/>
      <c r="B293" s="46"/>
      <c r="C293" s="293" t="s">
        <v>20</v>
      </c>
      <c r="D293" s="293" t="s">
        <v>525</v>
      </c>
      <c r="E293" s="19" t="s">
        <v>20</v>
      </c>
      <c r="F293" s="294">
        <v>4</v>
      </c>
      <c r="G293" s="40"/>
      <c r="H293" s="46"/>
    </row>
    <row r="294" s="2" customFormat="1" ht="16.8" customHeight="1">
      <c r="A294" s="40"/>
      <c r="B294" s="46"/>
      <c r="C294" s="293" t="s">
        <v>20</v>
      </c>
      <c r="D294" s="293" t="s">
        <v>534</v>
      </c>
      <c r="E294" s="19" t="s">
        <v>20</v>
      </c>
      <c r="F294" s="294">
        <v>14.5</v>
      </c>
      <c r="G294" s="40"/>
      <c r="H294" s="46"/>
    </row>
    <row r="295" s="2" customFormat="1" ht="16.8" customHeight="1">
      <c r="A295" s="40"/>
      <c r="B295" s="46"/>
      <c r="C295" s="293" t="s">
        <v>20</v>
      </c>
      <c r="D295" s="293" t="s">
        <v>485</v>
      </c>
      <c r="E295" s="19" t="s">
        <v>20</v>
      </c>
      <c r="F295" s="294">
        <v>0</v>
      </c>
      <c r="G295" s="40"/>
      <c r="H295" s="46"/>
    </row>
    <row r="296" s="2" customFormat="1" ht="16.8" customHeight="1">
      <c r="A296" s="40"/>
      <c r="B296" s="46"/>
      <c r="C296" s="293" t="s">
        <v>20</v>
      </c>
      <c r="D296" s="293" t="s">
        <v>523</v>
      </c>
      <c r="E296" s="19" t="s">
        <v>20</v>
      </c>
      <c r="F296" s="294">
        <v>4</v>
      </c>
      <c r="G296" s="40"/>
      <c r="H296" s="46"/>
    </row>
    <row r="297" s="2" customFormat="1" ht="16.8" customHeight="1">
      <c r="A297" s="40"/>
      <c r="B297" s="46"/>
      <c r="C297" s="293" t="s">
        <v>20</v>
      </c>
      <c r="D297" s="293" t="s">
        <v>525</v>
      </c>
      <c r="E297" s="19" t="s">
        <v>20</v>
      </c>
      <c r="F297" s="294">
        <v>4</v>
      </c>
      <c r="G297" s="40"/>
      <c r="H297" s="46"/>
    </row>
    <row r="298" s="2" customFormat="1" ht="16.8" customHeight="1">
      <c r="A298" s="40"/>
      <c r="B298" s="46"/>
      <c r="C298" s="293" t="s">
        <v>20</v>
      </c>
      <c r="D298" s="293" t="s">
        <v>486</v>
      </c>
      <c r="E298" s="19" t="s">
        <v>20</v>
      </c>
      <c r="F298" s="294">
        <v>0</v>
      </c>
      <c r="G298" s="40"/>
      <c r="H298" s="46"/>
    </row>
    <row r="299" s="2" customFormat="1" ht="16.8" customHeight="1">
      <c r="A299" s="40"/>
      <c r="B299" s="46"/>
      <c r="C299" s="293" t="s">
        <v>20</v>
      </c>
      <c r="D299" s="293" t="s">
        <v>535</v>
      </c>
      <c r="E299" s="19" t="s">
        <v>20</v>
      </c>
      <c r="F299" s="294">
        <v>11</v>
      </c>
      <c r="G299" s="40"/>
      <c r="H299" s="46"/>
    </row>
    <row r="300" s="2" customFormat="1" ht="16.8" customHeight="1">
      <c r="A300" s="40"/>
      <c r="B300" s="46"/>
      <c r="C300" s="293" t="s">
        <v>20</v>
      </c>
      <c r="D300" s="293" t="s">
        <v>536</v>
      </c>
      <c r="E300" s="19" t="s">
        <v>20</v>
      </c>
      <c r="F300" s="294">
        <v>11</v>
      </c>
      <c r="G300" s="40"/>
      <c r="H300" s="46"/>
    </row>
    <row r="301" s="2" customFormat="1" ht="16.8" customHeight="1">
      <c r="A301" s="40"/>
      <c r="B301" s="46"/>
      <c r="C301" s="293" t="s">
        <v>20</v>
      </c>
      <c r="D301" s="293" t="s">
        <v>487</v>
      </c>
      <c r="E301" s="19" t="s">
        <v>20</v>
      </c>
      <c r="F301" s="294">
        <v>0</v>
      </c>
      <c r="G301" s="40"/>
      <c r="H301" s="46"/>
    </row>
    <row r="302" s="2" customFormat="1" ht="16.8" customHeight="1">
      <c r="A302" s="40"/>
      <c r="B302" s="46"/>
      <c r="C302" s="293" t="s">
        <v>20</v>
      </c>
      <c r="D302" s="293" t="s">
        <v>537</v>
      </c>
      <c r="E302" s="19" t="s">
        <v>20</v>
      </c>
      <c r="F302" s="294">
        <v>17.5</v>
      </c>
      <c r="G302" s="40"/>
      <c r="H302" s="46"/>
    </row>
    <row r="303" s="2" customFormat="1" ht="16.8" customHeight="1">
      <c r="A303" s="40"/>
      <c r="B303" s="46"/>
      <c r="C303" s="293" t="s">
        <v>20</v>
      </c>
      <c r="D303" s="293" t="s">
        <v>538</v>
      </c>
      <c r="E303" s="19" t="s">
        <v>20</v>
      </c>
      <c r="F303" s="294">
        <v>17.5</v>
      </c>
      <c r="G303" s="40"/>
      <c r="H303" s="46"/>
    </row>
    <row r="304" s="2" customFormat="1" ht="16.8" customHeight="1">
      <c r="A304" s="40"/>
      <c r="B304" s="46"/>
      <c r="C304" s="293" t="s">
        <v>20</v>
      </c>
      <c r="D304" s="293" t="s">
        <v>489</v>
      </c>
      <c r="E304" s="19" t="s">
        <v>20</v>
      </c>
      <c r="F304" s="294">
        <v>0</v>
      </c>
      <c r="G304" s="40"/>
      <c r="H304" s="46"/>
    </row>
    <row r="305" s="2" customFormat="1" ht="16.8" customHeight="1">
      <c r="A305" s="40"/>
      <c r="B305" s="46"/>
      <c r="C305" s="293" t="s">
        <v>20</v>
      </c>
      <c r="D305" s="293" t="s">
        <v>539</v>
      </c>
      <c r="E305" s="19" t="s">
        <v>20</v>
      </c>
      <c r="F305" s="294">
        <v>11.5</v>
      </c>
      <c r="G305" s="40"/>
      <c r="H305" s="46"/>
    </row>
    <row r="306" s="2" customFormat="1" ht="16.8" customHeight="1">
      <c r="A306" s="40"/>
      <c r="B306" s="46"/>
      <c r="C306" s="293" t="s">
        <v>20</v>
      </c>
      <c r="D306" s="293" t="s">
        <v>540</v>
      </c>
      <c r="E306" s="19" t="s">
        <v>20</v>
      </c>
      <c r="F306" s="294">
        <v>11.5</v>
      </c>
      <c r="G306" s="40"/>
      <c r="H306" s="46"/>
    </row>
    <row r="307" s="2" customFormat="1" ht="16.8" customHeight="1">
      <c r="A307" s="40"/>
      <c r="B307" s="46"/>
      <c r="C307" s="293" t="s">
        <v>419</v>
      </c>
      <c r="D307" s="293" t="s">
        <v>262</v>
      </c>
      <c r="E307" s="19" t="s">
        <v>20</v>
      </c>
      <c r="F307" s="294">
        <v>577.5</v>
      </c>
      <c r="G307" s="40"/>
      <c r="H307" s="46"/>
    </row>
    <row r="308" s="2" customFormat="1" ht="16.8" customHeight="1">
      <c r="A308" s="40"/>
      <c r="B308" s="46"/>
      <c r="C308" s="295" t="s">
        <v>710</v>
      </c>
      <c r="D308" s="40"/>
      <c r="E308" s="40"/>
      <c r="F308" s="40"/>
      <c r="G308" s="40"/>
      <c r="H308" s="46"/>
    </row>
    <row r="309" s="2" customFormat="1" ht="16.8" customHeight="1">
      <c r="A309" s="40"/>
      <c r="B309" s="46"/>
      <c r="C309" s="293" t="s">
        <v>507</v>
      </c>
      <c r="D309" s="293" t="s">
        <v>715</v>
      </c>
      <c r="E309" s="19" t="s">
        <v>129</v>
      </c>
      <c r="F309" s="294">
        <v>577.5</v>
      </c>
      <c r="G309" s="40"/>
      <c r="H309" s="46"/>
    </row>
    <row r="310" s="2" customFormat="1">
      <c r="A310" s="40"/>
      <c r="B310" s="46"/>
      <c r="C310" s="293" t="s">
        <v>587</v>
      </c>
      <c r="D310" s="293" t="s">
        <v>714</v>
      </c>
      <c r="E310" s="19" t="s">
        <v>129</v>
      </c>
      <c r="F310" s="294">
        <v>2633</v>
      </c>
      <c r="G310" s="40"/>
      <c r="H310" s="46"/>
    </row>
    <row r="311" s="2" customFormat="1" ht="16.8" customHeight="1">
      <c r="A311" s="40"/>
      <c r="B311" s="46"/>
      <c r="C311" s="289" t="s">
        <v>422</v>
      </c>
      <c r="D311" s="290" t="s">
        <v>423</v>
      </c>
      <c r="E311" s="291" t="s">
        <v>20</v>
      </c>
      <c r="F311" s="292">
        <v>1440</v>
      </c>
      <c r="G311" s="40"/>
      <c r="H311" s="46"/>
    </row>
    <row r="312" s="2" customFormat="1" ht="16.8" customHeight="1">
      <c r="A312" s="40"/>
      <c r="B312" s="46"/>
      <c r="C312" s="293" t="s">
        <v>20</v>
      </c>
      <c r="D312" s="293" t="s">
        <v>440</v>
      </c>
      <c r="E312" s="19" t="s">
        <v>20</v>
      </c>
      <c r="F312" s="294">
        <v>0</v>
      </c>
      <c r="G312" s="40"/>
      <c r="H312" s="46"/>
    </row>
    <row r="313" s="2" customFormat="1" ht="16.8" customHeight="1">
      <c r="A313" s="40"/>
      <c r="B313" s="46"/>
      <c r="C313" s="293" t="s">
        <v>20</v>
      </c>
      <c r="D313" s="293" t="s">
        <v>545</v>
      </c>
      <c r="E313" s="19" t="s">
        <v>20</v>
      </c>
      <c r="F313" s="294">
        <v>20.5</v>
      </c>
      <c r="G313" s="40"/>
      <c r="H313" s="46"/>
    </row>
    <row r="314" s="2" customFormat="1" ht="16.8" customHeight="1">
      <c r="A314" s="40"/>
      <c r="B314" s="46"/>
      <c r="C314" s="293" t="s">
        <v>20</v>
      </c>
      <c r="D314" s="293" t="s">
        <v>546</v>
      </c>
      <c r="E314" s="19" t="s">
        <v>20</v>
      </c>
      <c r="F314" s="294">
        <v>20.5</v>
      </c>
      <c r="G314" s="40"/>
      <c r="H314" s="46"/>
    </row>
    <row r="315" s="2" customFormat="1" ht="16.8" customHeight="1">
      <c r="A315" s="40"/>
      <c r="B315" s="46"/>
      <c r="C315" s="293" t="s">
        <v>20</v>
      </c>
      <c r="D315" s="293" t="s">
        <v>442</v>
      </c>
      <c r="E315" s="19" t="s">
        <v>20</v>
      </c>
      <c r="F315" s="294">
        <v>0</v>
      </c>
      <c r="G315" s="40"/>
      <c r="H315" s="46"/>
    </row>
    <row r="316" s="2" customFormat="1" ht="16.8" customHeight="1">
      <c r="A316" s="40"/>
      <c r="B316" s="46"/>
      <c r="C316" s="293" t="s">
        <v>20</v>
      </c>
      <c r="D316" s="293" t="s">
        <v>547</v>
      </c>
      <c r="E316" s="19" t="s">
        <v>20</v>
      </c>
      <c r="F316" s="294">
        <v>19.5</v>
      </c>
      <c r="G316" s="40"/>
      <c r="H316" s="46"/>
    </row>
    <row r="317" s="2" customFormat="1" ht="16.8" customHeight="1">
      <c r="A317" s="40"/>
      <c r="B317" s="46"/>
      <c r="C317" s="293" t="s">
        <v>20</v>
      </c>
      <c r="D317" s="293" t="s">
        <v>548</v>
      </c>
      <c r="E317" s="19" t="s">
        <v>20</v>
      </c>
      <c r="F317" s="294">
        <v>19.5</v>
      </c>
      <c r="G317" s="40"/>
      <c r="H317" s="46"/>
    </row>
    <row r="318" s="2" customFormat="1" ht="16.8" customHeight="1">
      <c r="A318" s="40"/>
      <c r="B318" s="46"/>
      <c r="C318" s="293" t="s">
        <v>20</v>
      </c>
      <c r="D318" s="293" t="s">
        <v>443</v>
      </c>
      <c r="E318" s="19" t="s">
        <v>20</v>
      </c>
      <c r="F318" s="294">
        <v>0</v>
      </c>
      <c r="G318" s="40"/>
      <c r="H318" s="46"/>
    </row>
    <row r="319" s="2" customFormat="1" ht="16.8" customHeight="1">
      <c r="A319" s="40"/>
      <c r="B319" s="46"/>
      <c r="C319" s="293" t="s">
        <v>20</v>
      </c>
      <c r="D319" s="293" t="s">
        <v>549</v>
      </c>
      <c r="E319" s="19" t="s">
        <v>20</v>
      </c>
      <c r="F319" s="294">
        <v>23.5</v>
      </c>
      <c r="G319" s="40"/>
      <c r="H319" s="46"/>
    </row>
    <row r="320" s="2" customFormat="1" ht="16.8" customHeight="1">
      <c r="A320" s="40"/>
      <c r="B320" s="46"/>
      <c r="C320" s="293" t="s">
        <v>20</v>
      </c>
      <c r="D320" s="293" t="s">
        <v>550</v>
      </c>
      <c r="E320" s="19" t="s">
        <v>20</v>
      </c>
      <c r="F320" s="294">
        <v>23.5</v>
      </c>
      <c r="G320" s="40"/>
      <c r="H320" s="46"/>
    </row>
    <row r="321" s="2" customFormat="1" ht="16.8" customHeight="1">
      <c r="A321" s="40"/>
      <c r="B321" s="46"/>
      <c r="C321" s="293" t="s">
        <v>20</v>
      </c>
      <c r="D321" s="293" t="s">
        <v>445</v>
      </c>
      <c r="E321" s="19" t="s">
        <v>20</v>
      </c>
      <c r="F321" s="294">
        <v>0</v>
      </c>
      <c r="G321" s="40"/>
      <c r="H321" s="46"/>
    </row>
    <row r="322" s="2" customFormat="1" ht="16.8" customHeight="1">
      <c r="A322" s="40"/>
      <c r="B322" s="46"/>
      <c r="C322" s="293" t="s">
        <v>20</v>
      </c>
      <c r="D322" s="293" t="s">
        <v>545</v>
      </c>
      <c r="E322" s="19" t="s">
        <v>20</v>
      </c>
      <c r="F322" s="294">
        <v>20.5</v>
      </c>
      <c r="G322" s="40"/>
      <c r="H322" s="46"/>
    </row>
    <row r="323" s="2" customFormat="1" ht="16.8" customHeight="1">
      <c r="A323" s="40"/>
      <c r="B323" s="46"/>
      <c r="C323" s="293" t="s">
        <v>20</v>
      </c>
      <c r="D323" s="293" t="s">
        <v>546</v>
      </c>
      <c r="E323" s="19" t="s">
        <v>20</v>
      </c>
      <c r="F323" s="294">
        <v>20.5</v>
      </c>
      <c r="G323" s="40"/>
      <c r="H323" s="46"/>
    </row>
    <row r="324" s="2" customFormat="1" ht="16.8" customHeight="1">
      <c r="A324" s="40"/>
      <c r="B324" s="46"/>
      <c r="C324" s="293" t="s">
        <v>20</v>
      </c>
      <c r="D324" s="293" t="s">
        <v>447</v>
      </c>
      <c r="E324" s="19" t="s">
        <v>20</v>
      </c>
      <c r="F324" s="294">
        <v>0</v>
      </c>
      <c r="G324" s="40"/>
      <c r="H324" s="46"/>
    </row>
    <row r="325" s="2" customFormat="1" ht="16.8" customHeight="1">
      <c r="A325" s="40"/>
      <c r="B325" s="46"/>
      <c r="C325" s="293" t="s">
        <v>20</v>
      </c>
      <c r="D325" s="293" t="s">
        <v>551</v>
      </c>
      <c r="E325" s="19" t="s">
        <v>20</v>
      </c>
      <c r="F325" s="294">
        <v>24.5</v>
      </c>
      <c r="G325" s="40"/>
      <c r="H325" s="46"/>
    </row>
    <row r="326" s="2" customFormat="1" ht="16.8" customHeight="1">
      <c r="A326" s="40"/>
      <c r="B326" s="46"/>
      <c r="C326" s="293" t="s">
        <v>20</v>
      </c>
      <c r="D326" s="293" t="s">
        <v>552</v>
      </c>
      <c r="E326" s="19" t="s">
        <v>20</v>
      </c>
      <c r="F326" s="294">
        <v>24.5</v>
      </c>
      <c r="G326" s="40"/>
      <c r="H326" s="46"/>
    </row>
    <row r="327" s="2" customFormat="1" ht="16.8" customHeight="1">
      <c r="A327" s="40"/>
      <c r="B327" s="46"/>
      <c r="C327" s="293" t="s">
        <v>20</v>
      </c>
      <c r="D327" s="293" t="s">
        <v>448</v>
      </c>
      <c r="E327" s="19" t="s">
        <v>20</v>
      </c>
      <c r="F327" s="294">
        <v>0</v>
      </c>
      <c r="G327" s="40"/>
      <c r="H327" s="46"/>
    </row>
    <row r="328" s="2" customFormat="1" ht="16.8" customHeight="1">
      <c r="A328" s="40"/>
      <c r="B328" s="46"/>
      <c r="C328" s="293" t="s">
        <v>20</v>
      </c>
      <c r="D328" s="293" t="s">
        <v>545</v>
      </c>
      <c r="E328" s="19" t="s">
        <v>20</v>
      </c>
      <c r="F328" s="294">
        <v>20.5</v>
      </c>
      <c r="G328" s="40"/>
      <c r="H328" s="46"/>
    </row>
    <row r="329" s="2" customFormat="1" ht="16.8" customHeight="1">
      <c r="A329" s="40"/>
      <c r="B329" s="46"/>
      <c r="C329" s="293" t="s">
        <v>20</v>
      </c>
      <c r="D329" s="293" t="s">
        <v>546</v>
      </c>
      <c r="E329" s="19" t="s">
        <v>20</v>
      </c>
      <c r="F329" s="294">
        <v>20.5</v>
      </c>
      <c r="G329" s="40"/>
      <c r="H329" s="46"/>
    </row>
    <row r="330" s="2" customFormat="1" ht="16.8" customHeight="1">
      <c r="A330" s="40"/>
      <c r="B330" s="46"/>
      <c r="C330" s="293" t="s">
        <v>20</v>
      </c>
      <c r="D330" s="293" t="s">
        <v>449</v>
      </c>
      <c r="E330" s="19" t="s">
        <v>20</v>
      </c>
      <c r="F330" s="294">
        <v>0</v>
      </c>
      <c r="G330" s="40"/>
      <c r="H330" s="46"/>
    </row>
    <row r="331" s="2" customFormat="1" ht="16.8" customHeight="1">
      <c r="A331" s="40"/>
      <c r="B331" s="46"/>
      <c r="C331" s="293" t="s">
        <v>20</v>
      </c>
      <c r="D331" s="293" t="s">
        <v>547</v>
      </c>
      <c r="E331" s="19" t="s">
        <v>20</v>
      </c>
      <c r="F331" s="294">
        <v>19.5</v>
      </c>
      <c r="G331" s="40"/>
      <c r="H331" s="46"/>
    </row>
    <row r="332" s="2" customFormat="1" ht="16.8" customHeight="1">
      <c r="A332" s="40"/>
      <c r="B332" s="46"/>
      <c r="C332" s="293" t="s">
        <v>20</v>
      </c>
      <c r="D332" s="293" t="s">
        <v>548</v>
      </c>
      <c r="E332" s="19" t="s">
        <v>20</v>
      </c>
      <c r="F332" s="294">
        <v>19.5</v>
      </c>
      <c r="G332" s="40"/>
      <c r="H332" s="46"/>
    </row>
    <row r="333" s="2" customFormat="1" ht="16.8" customHeight="1">
      <c r="A333" s="40"/>
      <c r="B333" s="46"/>
      <c r="C333" s="293" t="s">
        <v>20</v>
      </c>
      <c r="D333" s="293" t="s">
        <v>451</v>
      </c>
      <c r="E333" s="19" t="s">
        <v>20</v>
      </c>
      <c r="F333" s="294">
        <v>0</v>
      </c>
      <c r="G333" s="40"/>
      <c r="H333" s="46"/>
    </row>
    <row r="334" s="2" customFormat="1" ht="16.8" customHeight="1">
      <c r="A334" s="40"/>
      <c r="B334" s="46"/>
      <c r="C334" s="293" t="s">
        <v>20</v>
      </c>
      <c r="D334" s="293" t="s">
        <v>549</v>
      </c>
      <c r="E334" s="19" t="s">
        <v>20</v>
      </c>
      <c r="F334" s="294">
        <v>23.5</v>
      </c>
      <c r="G334" s="40"/>
      <c r="H334" s="46"/>
    </row>
    <row r="335" s="2" customFormat="1" ht="16.8" customHeight="1">
      <c r="A335" s="40"/>
      <c r="B335" s="46"/>
      <c r="C335" s="293" t="s">
        <v>20</v>
      </c>
      <c r="D335" s="293" t="s">
        <v>550</v>
      </c>
      <c r="E335" s="19" t="s">
        <v>20</v>
      </c>
      <c r="F335" s="294">
        <v>23.5</v>
      </c>
      <c r="G335" s="40"/>
      <c r="H335" s="46"/>
    </row>
    <row r="336" s="2" customFormat="1" ht="16.8" customHeight="1">
      <c r="A336" s="40"/>
      <c r="B336" s="46"/>
      <c r="C336" s="293" t="s">
        <v>20</v>
      </c>
      <c r="D336" s="293" t="s">
        <v>452</v>
      </c>
      <c r="E336" s="19" t="s">
        <v>20</v>
      </c>
      <c r="F336" s="294">
        <v>0</v>
      </c>
      <c r="G336" s="40"/>
      <c r="H336" s="46"/>
    </row>
    <row r="337" s="2" customFormat="1" ht="16.8" customHeight="1">
      <c r="A337" s="40"/>
      <c r="B337" s="46"/>
      <c r="C337" s="293" t="s">
        <v>20</v>
      </c>
      <c r="D337" s="293" t="s">
        <v>549</v>
      </c>
      <c r="E337" s="19" t="s">
        <v>20</v>
      </c>
      <c r="F337" s="294">
        <v>23.5</v>
      </c>
      <c r="G337" s="40"/>
      <c r="H337" s="46"/>
    </row>
    <row r="338" s="2" customFormat="1" ht="16.8" customHeight="1">
      <c r="A338" s="40"/>
      <c r="B338" s="46"/>
      <c r="C338" s="293" t="s">
        <v>20</v>
      </c>
      <c r="D338" s="293" t="s">
        <v>550</v>
      </c>
      <c r="E338" s="19" t="s">
        <v>20</v>
      </c>
      <c r="F338" s="294">
        <v>23.5</v>
      </c>
      <c r="G338" s="40"/>
      <c r="H338" s="46"/>
    </row>
    <row r="339" s="2" customFormat="1" ht="16.8" customHeight="1">
      <c r="A339" s="40"/>
      <c r="B339" s="46"/>
      <c r="C339" s="293" t="s">
        <v>20</v>
      </c>
      <c r="D339" s="293" t="s">
        <v>453</v>
      </c>
      <c r="E339" s="19" t="s">
        <v>20</v>
      </c>
      <c r="F339" s="294">
        <v>0</v>
      </c>
      <c r="G339" s="40"/>
      <c r="H339" s="46"/>
    </row>
    <row r="340" s="2" customFormat="1" ht="16.8" customHeight="1">
      <c r="A340" s="40"/>
      <c r="B340" s="46"/>
      <c r="C340" s="293" t="s">
        <v>20</v>
      </c>
      <c r="D340" s="293" t="s">
        <v>535</v>
      </c>
      <c r="E340" s="19" t="s">
        <v>20</v>
      </c>
      <c r="F340" s="294">
        <v>11</v>
      </c>
      <c r="G340" s="40"/>
      <c r="H340" s="46"/>
    </row>
    <row r="341" s="2" customFormat="1" ht="16.8" customHeight="1">
      <c r="A341" s="40"/>
      <c r="B341" s="46"/>
      <c r="C341" s="293" t="s">
        <v>20</v>
      </c>
      <c r="D341" s="293" t="s">
        <v>536</v>
      </c>
      <c r="E341" s="19" t="s">
        <v>20</v>
      </c>
      <c r="F341" s="294">
        <v>11</v>
      </c>
      <c r="G341" s="40"/>
      <c r="H341" s="46"/>
    </row>
    <row r="342" s="2" customFormat="1" ht="16.8" customHeight="1">
      <c r="A342" s="40"/>
      <c r="B342" s="46"/>
      <c r="C342" s="293" t="s">
        <v>20</v>
      </c>
      <c r="D342" s="293" t="s">
        <v>455</v>
      </c>
      <c r="E342" s="19" t="s">
        <v>20</v>
      </c>
      <c r="F342" s="294">
        <v>0</v>
      </c>
      <c r="G342" s="40"/>
      <c r="H342" s="46"/>
    </row>
    <row r="343" s="2" customFormat="1" ht="16.8" customHeight="1">
      <c r="A343" s="40"/>
      <c r="B343" s="46"/>
      <c r="C343" s="293" t="s">
        <v>20</v>
      </c>
      <c r="D343" s="293" t="s">
        <v>553</v>
      </c>
      <c r="E343" s="19" t="s">
        <v>20</v>
      </c>
      <c r="F343" s="294">
        <v>14</v>
      </c>
      <c r="G343" s="40"/>
      <c r="H343" s="46"/>
    </row>
    <row r="344" s="2" customFormat="1" ht="16.8" customHeight="1">
      <c r="A344" s="40"/>
      <c r="B344" s="46"/>
      <c r="C344" s="293" t="s">
        <v>20</v>
      </c>
      <c r="D344" s="293" t="s">
        <v>554</v>
      </c>
      <c r="E344" s="19" t="s">
        <v>20</v>
      </c>
      <c r="F344" s="294">
        <v>14</v>
      </c>
      <c r="G344" s="40"/>
      <c r="H344" s="46"/>
    </row>
    <row r="345" s="2" customFormat="1" ht="16.8" customHeight="1">
      <c r="A345" s="40"/>
      <c r="B345" s="46"/>
      <c r="C345" s="293" t="s">
        <v>20</v>
      </c>
      <c r="D345" s="293" t="s">
        <v>456</v>
      </c>
      <c r="E345" s="19" t="s">
        <v>20</v>
      </c>
      <c r="F345" s="294">
        <v>0</v>
      </c>
      <c r="G345" s="40"/>
      <c r="H345" s="46"/>
    </row>
    <row r="346" s="2" customFormat="1" ht="16.8" customHeight="1">
      <c r="A346" s="40"/>
      <c r="B346" s="46"/>
      <c r="C346" s="293" t="s">
        <v>20</v>
      </c>
      <c r="D346" s="293" t="s">
        <v>547</v>
      </c>
      <c r="E346" s="19" t="s">
        <v>20</v>
      </c>
      <c r="F346" s="294">
        <v>19.5</v>
      </c>
      <c r="G346" s="40"/>
      <c r="H346" s="46"/>
    </row>
    <row r="347" s="2" customFormat="1" ht="16.8" customHeight="1">
      <c r="A347" s="40"/>
      <c r="B347" s="46"/>
      <c r="C347" s="293" t="s">
        <v>20</v>
      </c>
      <c r="D347" s="293" t="s">
        <v>548</v>
      </c>
      <c r="E347" s="19" t="s">
        <v>20</v>
      </c>
      <c r="F347" s="294">
        <v>19.5</v>
      </c>
      <c r="G347" s="40"/>
      <c r="H347" s="46"/>
    </row>
    <row r="348" s="2" customFormat="1" ht="16.8" customHeight="1">
      <c r="A348" s="40"/>
      <c r="B348" s="46"/>
      <c r="C348" s="293" t="s">
        <v>20</v>
      </c>
      <c r="D348" s="293" t="s">
        <v>458</v>
      </c>
      <c r="E348" s="19" t="s">
        <v>20</v>
      </c>
      <c r="F348" s="294">
        <v>0</v>
      </c>
      <c r="G348" s="40"/>
      <c r="H348" s="46"/>
    </row>
    <row r="349" s="2" customFormat="1" ht="16.8" customHeight="1">
      <c r="A349" s="40"/>
      <c r="B349" s="46"/>
      <c r="C349" s="293" t="s">
        <v>20</v>
      </c>
      <c r="D349" s="293" t="s">
        <v>555</v>
      </c>
      <c r="E349" s="19" t="s">
        <v>20</v>
      </c>
      <c r="F349" s="294">
        <v>25.5</v>
      </c>
      <c r="G349" s="40"/>
      <c r="H349" s="46"/>
    </row>
    <row r="350" s="2" customFormat="1" ht="16.8" customHeight="1">
      <c r="A350" s="40"/>
      <c r="B350" s="46"/>
      <c r="C350" s="293" t="s">
        <v>20</v>
      </c>
      <c r="D350" s="293" t="s">
        <v>556</v>
      </c>
      <c r="E350" s="19" t="s">
        <v>20</v>
      </c>
      <c r="F350" s="294">
        <v>25.5</v>
      </c>
      <c r="G350" s="40"/>
      <c r="H350" s="46"/>
    </row>
    <row r="351" s="2" customFormat="1" ht="16.8" customHeight="1">
      <c r="A351" s="40"/>
      <c r="B351" s="46"/>
      <c r="C351" s="293" t="s">
        <v>20</v>
      </c>
      <c r="D351" s="293" t="s">
        <v>459</v>
      </c>
      <c r="E351" s="19" t="s">
        <v>20</v>
      </c>
      <c r="F351" s="294">
        <v>0</v>
      </c>
      <c r="G351" s="40"/>
      <c r="H351" s="46"/>
    </row>
    <row r="352" s="2" customFormat="1" ht="16.8" customHeight="1">
      <c r="A352" s="40"/>
      <c r="B352" s="46"/>
      <c r="C352" s="293" t="s">
        <v>20</v>
      </c>
      <c r="D352" s="293" t="s">
        <v>549</v>
      </c>
      <c r="E352" s="19" t="s">
        <v>20</v>
      </c>
      <c r="F352" s="294">
        <v>23.5</v>
      </c>
      <c r="G352" s="40"/>
      <c r="H352" s="46"/>
    </row>
    <row r="353" s="2" customFormat="1" ht="16.8" customHeight="1">
      <c r="A353" s="40"/>
      <c r="B353" s="46"/>
      <c r="C353" s="293" t="s">
        <v>20</v>
      </c>
      <c r="D353" s="293" t="s">
        <v>550</v>
      </c>
      <c r="E353" s="19" t="s">
        <v>20</v>
      </c>
      <c r="F353" s="294">
        <v>23.5</v>
      </c>
      <c r="G353" s="40"/>
      <c r="H353" s="46"/>
    </row>
    <row r="354" s="2" customFormat="1" ht="16.8" customHeight="1">
      <c r="A354" s="40"/>
      <c r="B354" s="46"/>
      <c r="C354" s="293" t="s">
        <v>20</v>
      </c>
      <c r="D354" s="293" t="s">
        <v>460</v>
      </c>
      <c r="E354" s="19" t="s">
        <v>20</v>
      </c>
      <c r="F354" s="294">
        <v>0</v>
      </c>
      <c r="G354" s="40"/>
      <c r="H354" s="46"/>
    </row>
    <row r="355" s="2" customFormat="1" ht="16.8" customHeight="1">
      <c r="A355" s="40"/>
      <c r="B355" s="46"/>
      <c r="C355" s="293" t="s">
        <v>20</v>
      </c>
      <c r="D355" s="293" t="s">
        <v>545</v>
      </c>
      <c r="E355" s="19" t="s">
        <v>20</v>
      </c>
      <c r="F355" s="294">
        <v>20.5</v>
      </c>
      <c r="G355" s="40"/>
      <c r="H355" s="46"/>
    </row>
    <row r="356" s="2" customFormat="1" ht="16.8" customHeight="1">
      <c r="A356" s="40"/>
      <c r="B356" s="46"/>
      <c r="C356" s="293" t="s">
        <v>20</v>
      </c>
      <c r="D356" s="293" t="s">
        <v>546</v>
      </c>
      <c r="E356" s="19" t="s">
        <v>20</v>
      </c>
      <c r="F356" s="294">
        <v>20.5</v>
      </c>
      <c r="G356" s="40"/>
      <c r="H356" s="46"/>
    </row>
    <row r="357" s="2" customFormat="1" ht="16.8" customHeight="1">
      <c r="A357" s="40"/>
      <c r="B357" s="46"/>
      <c r="C357" s="293" t="s">
        <v>20</v>
      </c>
      <c r="D357" s="293" t="s">
        <v>461</v>
      </c>
      <c r="E357" s="19" t="s">
        <v>20</v>
      </c>
      <c r="F357" s="294">
        <v>0</v>
      </c>
      <c r="G357" s="40"/>
      <c r="H357" s="46"/>
    </row>
    <row r="358" s="2" customFormat="1" ht="16.8" customHeight="1">
      <c r="A358" s="40"/>
      <c r="B358" s="46"/>
      <c r="C358" s="293" t="s">
        <v>20</v>
      </c>
      <c r="D358" s="293" t="s">
        <v>551</v>
      </c>
      <c r="E358" s="19" t="s">
        <v>20</v>
      </c>
      <c r="F358" s="294">
        <v>24.5</v>
      </c>
      <c r="G358" s="40"/>
      <c r="H358" s="46"/>
    </row>
    <row r="359" s="2" customFormat="1" ht="16.8" customHeight="1">
      <c r="A359" s="40"/>
      <c r="B359" s="46"/>
      <c r="C359" s="293" t="s">
        <v>20</v>
      </c>
      <c r="D359" s="293" t="s">
        <v>552</v>
      </c>
      <c r="E359" s="19" t="s">
        <v>20</v>
      </c>
      <c r="F359" s="294">
        <v>24.5</v>
      </c>
      <c r="G359" s="40"/>
      <c r="H359" s="46"/>
    </row>
    <row r="360" s="2" customFormat="1" ht="16.8" customHeight="1">
      <c r="A360" s="40"/>
      <c r="B360" s="46"/>
      <c r="C360" s="293" t="s">
        <v>20</v>
      </c>
      <c r="D360" s="293" t="s">
        <v>462</v>
      </c>
      <c r="E360" s="19" t="s">
        <v>20</v>
      </c>
      <c r="F360" s="294">
        <v>0</v>
      </c>
      <c r="G360" s="40"/>
      <c r="H360" s="46"/>
    </row>
    <row r="361" s="2" customFormat="1" ht="16.8" customHeight="1">
      <c r="A361" s="40"/>
      <c r="B361" s="46"/>
      <c r="C361" s="293" t="s">
        <v>20</v>
      </c>
      <c r="D361" s="293" t="s">
        <v>549</v>
      </c>
      <c r="E361" s="19" t="s">
        <v>20</v>
      </c>
      <c r="F361" s="294">
        <v>23.5</v>
      </c>
      <c r="G361" s="40"/>
      <c r="H361" s="46"/>
    </row>
    <row r="362" s="2" customFormat="1" ht="16.8" customHeight="1">
      <c r="A362" s="40"/>
      <c r="B362" s="46"/>
      <c r="C362" s="293" t="s">
        <v>20</v>
      </c>
      <c r="D362" s="293" t="s">
        <v>550</v>
      </c>
      <c r="E362" s="19" t="s">
        <v>20</v>
      </c>
      <c r="F362" s="294">
        <v>23.5</v>
      </c>
      <c r="G362" s="40"/>
      <c r="H362" s="46"/>
    </row>
    <row r="363" s="2" customFormat="1" ht="16.8" customHeight="1">
      <c r="A363" s="40"/>
      <c r="B363" s="46"/>
      <c r="C363" s="293" t="s">
        <v>20</v>
      </c>
      <c r="D363" s="293" t="s">
        <v>463</v>
      </c>
      <c r="E363" s="19" t="s">
        <v>20</v>
      </c>
      <c r="F363" s="294">
        <v>0</v>
      </c>
      <c r="G363" s="40"/>
      <c r="H363" s="46"/>
    </row>
    <row r="364" s="2" customFormat="1" ht="16.8" customHeight="1">
      <c r="A364" s="40"/>
      <c r="B364" s="46"/>
      <c r="C364" s="293" t="s">
        <v>20</v>
      </c>
      <c r="D364" s="293" t="s">
        <v>551</v>
      </c>
      <c r="E364" s="19" t="s">
        <v>20</v>
      </c>
      <c r="F364" s="294">
        <v>24.5</v>
      </c>
      <c r="G364" s="40"/>
      <c r="H364" s="46"/>
    </row>
    <row r="365" s="2" customFormat="1" ht="16.8" customHeight="1">
      <c r="A365" s="40"/>
      <c r="B365" s="46"/>
      <c r="C365" s="293" t="s">
        <v>20</v>
      </c>
      <c r="D365" s="293" t="s">
        <v>552</v>
      </c>
      <c r="E365" s="19" t="s">
        <v>20</v>
      </c>
      <c r="F365" s="294">
        <v>24.5</v>
      </c>
      <c r="G365" s="40"/>
      <c r="H365" s="46"/>
    </row>
    <row r="366" s="2" customFormat="1" ht="16.8" customHeight="1">
      <c r="A366" s="40"/>
      <c r="B366" s="46"/>
      <c r="C366" s="293" t="s">
        <v>20</v>
      </c>
      <c r="D366" s="293" t="s">
        <v>464</v>
      </c>
      <c r="E366" s="19" t="s">
        <v>20</v>
      </c>
      <c r="F366" s="294">
        <v>0</v>
      </c>
      <c r="G366" s="40"/>
      <c r="H366" s="46"/>
    </row>
    <row r="367" s="2" customFormat="1" ht="16.8" customHeight="1">
      <c r="A367" s="40"/>
      <c r="B367" s="46"/>
      <c r="C367" s="293" t="s">
        <v>20</v>
      </c>
      <c r="D367" s="293" t="s">
        <v>547</v>
      </c>
      <c r="E367" s="19" t="s">
        <v>20</v>
      </c>
      <c r="F367" s="294">
        <v>19.5</v>
      </c>
      <c r="G367" s="40"/>
      <c r="H367" s="46"/>
    </row>
    <row r="368" s="2" customFormat="1" ht="16.8" customHeight="1">
      <c r="A368" s="40"/>
      <c r="B368" s="46"/>
      <c r="C368" s="293" t="s">
        <v>20</v>
      </c>
      <c r="D368" s="293" t="s">
        <v>548</v>
      </c>
      <c r="E368" s="19" t="s">
        <v>20</v>
      </c>
      <c r="F368" s="294">
        <v>19.5</v>
      </c>
      <c r="G368" s="40"/>
      <c r="H368" s="46"/>
    </row>
    <row r="369" s="2" customFormat="1" ht="16.8" customHeight="1">
      <c r="A369" s="40"/>
      <c r="B369" s="46"/>
      <c r="C369" s="293" t="s">
        <v>20</v>
      </c>
      <c r="D369" s="293" t="s">
        <v>465</v>
      </c>
      <c r="E369" s="19" t="s">
        <v>20</v>
      </c>
      <c r="F369" s="294">
        <v>0</v>
      </c>
      <c r="G369" s="40"/>
      <c r="H369" s="46"/>
    </row>
    <row r="370" s="2" customFormat="1" ht="16.8" customHeight="1">
      <c r="A370" s="40"/>
      <c r="B370" s="46"/>
      <c r="C370" s="293" t="s">
        <v>20</v>
      </c>
      <c r="D370" s="293" t="s">
        <v>549</v>
      </c>
      <c r="E370" s="19" t="s">
        <v>20</v>
      </c>
      <c r="F370" s="294">
        <v>23.5</v>
      </c>
      <c r="G370" s="40"/>
      <c r="H370" s="46"/>
    </row>
    <row r="371" s="2" customFormat="1" ht="16.8" customHeight="1">
      <c r="A371" s="40"/>
      <c r="B371" s="46"/>
      <c r="C371" s="293" t="s">
        <v>20</v>
      </c>
      <c r="D371" s="293" t="s">
        <v>550</v>
      </c>
      <c r="E371" s="19" t="s">
        <v>20</v>
      </c>
      <c r="F371" s="294">
        <v>23.5</v>
      </c>
      <c r="G371" s="40"/>
      <c r="H371" s="46"/>
    </row>
    <row r="372" s="2" customFormat="1" ht="16.8" customHeight="1">
      <c r="A372" s="40"/>
      <c r="B372" s="46"/>
      <c r="C372" s="293" t="s">
        <v>20</v>
      </c>
      <c r="D372" s="293" t="s">
        <v>466</v>
      </c>
      <c r="E372" s="19" t="s">
        <v>20</v>
      </c>
      <c r="F372" s="294">
        <v>0</v>
      </c>
      <c r="G372" s="40"/>
      <c r="H372" s="46"/>
    </row>
    <row r="373" s="2" customFormat="1" ht="16.8" customHeight="1">
      <c r="A373" s="40"/>
      <c r="B373" s="46"/>
      <c r="C373" s="293" t="s">
        <v>20</v>
      </c>
      <c r="D373" s="293" t="s">
        <v>549</v>
      </c>
      <c r="E373" s="19" t="s">
        <v>20</v>
      </c>
      <c r="F373" s="294">
        <v>23.5</v>
      </c>
      <c r="G373" s="40"/>
      <c r="H373" s="46"/>
    </row>
    <row r="374" s="2" customFormat="1" ht="16.8" customHeight="1">
      <c r="A374" s="40"/>
      <c r="B374" s="46"/>
      <c r="C374" s="293" t="s">
        <v>20</v>
      </c>
      <c r="D374" s="293" t="s">
        <v>550</v>
      </c>
      <c r="E374" s="19" t="s">
        <v>20</v>
      </c>
      <c r="F374" s="294">
        <v>23.5</v>
      </c>
      <c r="G374" s="40"/>
      <c r="H374" s="46"/>
    </row>
    <row r="375" s="2" customFormat="1" ht="16.8" customHeight="1">
      <c r="A375" s="40"/>
      <c r="B375" s="46"/>
      <c r="C375" s="293" t="s">
        <v>20</v>
      </c>
      <c r="D375" s="293" t="s">
        <v>467</v>
      </c>
      <c r="E375" s="19" t="s">
        <v>20</v>
      </c>
      <c r="F375" s="294">
        <v>0</v>
      </c>
      <c r="G375" s="40"/>
      <c r="H375" s="46"/>
    </row>
    <row r="376" s="2" customFormat="1" ht="16.8" customHeight="1">
      <c r="A376" s="40"/>
      <c r="B376" s="46"/>
      <c r="C376" s="293" t="s">
        <v>20</v>
      </c>
      <c r="D376" s="293" t="s">
        <v>555</v>
      </c>
      <c r="E376" s="19" t="s">
        <v>20</v>
      </c>
      <c r="F376" s="294">
        <v>25.5</v>
      </c>
      <c r="G376" s="40"/>
      <c r="H376" s="46"/>
    </row>
    <row r="377" s="2" customFormat="1" ht="16.8" customHeight="1">
      <c r="A377" s="40"/>
      <c r="B377" s="46"/>
      <c r="C377" s="293" t="s">
        <v>20</v>
      </c>
      <c r="D377" s="293" t="s">
        <v>556</v>
      </c>
      <c r="E377" s="19" t="s">
        <v>20</v>
      </c>
      <c r="F377" s="294">
        <v>25.5</v>
      </c>
      <c r="G377" s="40"/>
      <c r="H377" s="46"/>
    </row>
    <row r="378" s="2" customFormat="1" ht="16.8" customHeight="1">
      <c r="A378" s="40"/>
      <c r="B378" s="46"/>
      <c r="C378" s="293" t="s">
        <v>20</v>
      </c>
      <c r="D378" s="293" t="s">
        <v>468</v>
      </c>
      <c r="E378" s="19" t="s">
        <v>20</v>
      </c>
      <c r="F378" s="294">
        <v>0</v>
      </c>
      <c r="G378" s="40"/>
      <c r="H378" s="46"/>
    </row>
    <row r="379" s="2" customFormat="1" ht="16.8" customHeight="1">
      <c r="A379" s="40"/>
      <c r="B379" s="46"/>
      <c r="C379" s="293" t="s">
        <v>20</v>
      </c>
      <c r="D379" s="293" t="s">
        <v>515</v>
      </c>
      <c r="E379" s="19" t="s">
        <v>20</v>
      </c>
      <c r="F379" s="294">
        <v>4.5</v>
      </c>
      <c r="G379" s="40"/>
      <c r="H379" s="46"/>
    </row>
    <row r="380" s="2" customFormat="1" ht="16.8" customHeight="1">
      <c r="A380" s="40"/>
      <c r="B380" s="46"/>
      <c r="C380" s="293" t="s">
        <v>20</v>
      </c>
      <c r="D380" s="293" t="s">
        <v>516</v>
      </c>
      <c r="E380" s="19" t="s">
        <v>20</v>
      </c>
      <c r="F380" s="294">
        <v>4.5</v>
      </c>
      <c r="G380" s="40"/>
      <c r="H380" s="46"/>
    </row>
    <row r="381" s="2" customFormat="1" ht="16.8" customHeight="1">
      <c r="A381" s="40"/>
      <c r="B381" s="46"/>
      <c r="C381" s="293" t="s">
        <v>20</v>
      </c>
      <c r="D381" s="293" t="s">
        <v>469</v>
      </c>
      <c r="E381" s="19" t="s">
        <v>20</v>
      </c>
      <c r="F381" s="294">
        <v>0</v>
      </c>
      <c r="G381" s="40"/>
      <c r="H381" s="46"/>
    </row>
    <row r="382" s="2" customFormat="1" ht="16.8" customHeight="1">
      <c r="A382" s="40"/>
      <c r="B382" s="46"/>
      <c r="C382" s="293" t="s">
        <v>20</v>
      </c>
      <c r="D382" s="293" t="s">
        <v>557</v>
      </c>
      <c r="E382" s="19" t="s">
        <v>20</v>
      </c>
      <c r="F382" s="294">
        <v>9</v>
      </c>
      <c r="G382" s="40"/>
      <c r="H382" s="46"/>
    </row>
    <row r="383" s="2" customFormat="1" ht="16.8" customHeight="1">
      <c r="A383" s="40"/>
      <c r="B383" s="46"/>
      <c r="C383" s="293" t="s">
        <v>20</v>
      </c>
      <c r="D383" s="293" t="s">
        <v>558</v>
      </c>
      <c r="E383" s="19" t="s">
        <v>20</v>
      </c>
      <c r="F383" s="294">
        <v>9</v>
      </c>
      <c r="G383" s="40"/>
      <c r="H383" s="46"/>
    </row>
    <row r="384" s="2" customFormat="1" ht="16.8" customHeight="1">
      <c r="A384" s="40"/>
      <c r="B384" s="46"/>
      <c r="C384" s="293" t="s">
        <v>20</v>
      </c>
      <c r="D384" s="293" t="s">
        <v>470</v>
      </c>
      <c r="E384" s="19" t="s">
        <v>20</v>
      </c>
      <c r="F384" s="294">
        <v>0</v>
      </c>
      <c r="G384" s="40"/>
      <c r="H384" s="46"/>
    </row>
    <row r="385" s="2" customFormat="1" ht="16.8" customHeight="1">
      <c r="A385" s="40"/>
      <c r="B385" s="46"/>
      <c r="C385" s="293" t="s">
        <v>20</v>
      </c>
      <c r="D385" s="293" t="s">
        <v>559</v>
      </c>
      <c r="E385" s="19" t="s">
        <v>20</v>
      </c>
      <c r="F385" s="294">
        <v>24.5</v>
      </c>
      <c r="G385" s="40"/>
      <c r="H385" s="46"/>
    </row>
    <row r="386" s="2" customFormat="1" ht="16.8" customHeight="1">
      <c r="A386" s="40"/>
      <c r="B386" s="46"/>
      <c r="C386" s="293" t="s">
        <v>20</v>
      </c>
      <c r="D386" s="293" t="s">
        <v>552</v>
      </c>
      <c r="E386" s="19" t="s">
        <v>20</v>
      </c>
      <c r="F386" s="294">
        <v>24.5</v>
      </c>
      <c r="G386" s="40"/>
      <c r="H386" s="46"/>
    </row>
    <row r="387" s="2" customFormat="1" ht="16.8" customHeight="1">
      <c r="A387" s="40"/>
      <c r="B387" s="46"/>
      <c r="C387" s="293" t="s">
        <v>20</v>
      </c>
      <c r="D387" s="293" t="s">
        <v>473</v>
      </c>
      <c r="E387" s="19" t="s">
        <v>20</v>
      </c>
      <c r="F387" s="294">
        <v>0</v>
      </c>
      <c r="G387" s="40"/>
      <c r="H387" s="46"/>
    </row>
    <row r="388" s="2" customFormat="1" ht="16.8" customHeight="1">
      <c r="A388" s="40"/>
      <c r="B388" s="46"/>
      <c r="C388" s="293" t="s">
        <v>20</v>
      </c>
      <c r="D388" s="293" t="s">
        <v>560</v>
      </c>
      <c r="E388" s="19" t="s">
        <v>20</v>
      </c>
      <c r="F388" s="294">
        <v>21.5</v>
      </c>
      <c r="G388" s="40"/>
      <c r="H388" s="46"/>
    </row>
    <row r="389" s="2" customFormat="1" ht="16.8" customHeight="1">
      <c r="A389" s="40"/>
      <c r="B389" s="46"/>
      <c r="C389" s="293" t="s">
        <v>20</v>
      </c>
      <c r="D389" s="293" t="s">
        <v>561</v>
      </c>
      <c r="E389" s="19" t="s">
        <v>20</v>
      </c>
      <c r="F389" s="294">
        <v>21.5</v>
      </c>
      <c r="G389" s="40"/>
      <c r="H389" s="46"/>
    </row>
    <row r="390" s="2" customFormat="1" ht="16.8" customHeight="1">
      <c r="A390" s="40"/>
      <c r="B390" s="46"/>
      <c r="C390" s="293" t="s">
        <v>20</v>
      </c>
      <c r="D390" s="293" t="s">
        <v>474</v>
      </c>
      <c r="E390" s="19" t="s">
        <v>20</v>
      </c>
      <c r="F390" s="294">
        <v>0</v>
      </c>
      <c r="G390" s="40"/>
      <c r="H390" s="46"/>
    </row>
    <row r="391" s="2" customFormat="1" ht="16.8" customHeight="1">
      <c r="A391" s="40"/>
      <c r="B391" s="46"/>
      <c r="C391" s="293" t="s">
        <v>20</v>
      </c>
      <c r="D391" s="293" t="s">
        <v>523</v>
      </c>
      <c r="E391" s="19" t="s">
        <v>20</v>
      </c>
      <c r="F391" s="294">
        <v>4</v>
      </c>
      <c r="G391" s="40"/>
      <c r="H391" s="46"/>
    </row>
    <row r="392" s="2" customFormat="1" ht="16.8" customHeight="1">
      <c r="A392" s="40"/>
      <c r="B392" s="46"/>
      <c r="C392" s="293" t="s">
        <v>20</v>
      </c>
      <c r="D392" s="293" t="s">
        <v>518</v>
      </c>
      <c r="E392" s="19" t="s">
        <v>20</v>
      </c>
      <c r="F392" s="294">
        <v>4</v>
      </c>
      <c r="G392" s="40"/>
      <c r="H392" s="46"/>
    </row>
    <row r="393" s="2" customFormat="1" ht="16.8" customHeight="1">
      <c r="A393" s="40"/>
      <c r="B393" s="46"/>
      <c r="C393" s="293" t="s">
        <v>20</v>
      </c>
      <c r="D393" s="293" t="s">
        <v>475</v>
      </c>
      <c r="E393" s="19" t="s">
        <v>20</v>
      </c>
      <c r="F393" s="294">
        <v>0</v>
      </c>
      <c r="G393" s="40"/>
      <c r="H393" s="46"/>
    </row>
    <row r="394" s="2" customFormat="1" ht="16.8" customHeight="1">
      <c r="A394" s="40"/>
      <c r="B394" s="46"/>
      <c r="C394" s="293" t="s">
        <v>20</v>
      </c>
      <c r="D394" s="293" t="s">
        <v>523</v>
      </c>
      <c r="E394" s="19" t="s">
        <v>20</v>
      </c>
      <c r="F394" s="294">
        <v>4</v>
      </c>
      <c r="G394" s="40"/>
      <c r="H394" s="46"/>
    </row>
    <row r="395" s="2" customFormat="1" ht="16.8" customHeight="1">
      <c r="A395" s="40"/>
      <c r="B395" s="46"/>
      <c r="C395" s="293" t="s">
        <v>20</v>
      </c>
      <c r="D395" s="293" t="s">
        <v>518</v>
      </c>
      <c r="E395" s="19" t="s">
        <v>20</v>
      </c>
      <c r="F395" s="294">
        <v>4</v>
      </c>
      <c r="G395" s="40"/>
      <c r="H395" s="46"/>
    </row>
    <row r="396" s="2" customFormat="1" ht="16.8" customHeight="1">
      <c r="A396" s="40"/>
      <c r="B396" s="46"/>
      <c r="C396" s="293" t="s">
        <v>20</v>
      </c>
      <c r="D396" s="293" t="s">
        <v>476</v>
      </c>
      <c r="E396" s="19" t="s">
        <v>20</v>
      </c>
      <c r="F396" s="294">
        <v>0</v>
      </c>
      <c r="G396" s="40"/>
      <c r="H396" s="46"/>
    </row>
    <row r="397" s="2" customFormat="1" ht="16.8" customHeight="1">
      <c r="A397" s="40"/>
      <c r="B397" s="46"/>
      <c r="C397" s="293" t="s">
        <v>20</v>
      </c>
      <c r="D397" s="293" t="s">
        <v>562</v>
      </c>
      <c r="E397" s="19" t="s">
        <v>20</v>
      </c>
      <c r="F397" s="294">
        <v>22.5</v>
      </c>
      <c r="G397" s="40"/>
      <c r="H397" s="46"/>
    </row>
    <row r="398" s="2" customFormat="1" ht="16.8" customHeight="1">
      <c r="A398" s="40"/>
      <c r="B398" s="46"/>
      <c r="C398" s="293" t="s">
        <v>20</v>
      </c>
      <c r="D398" s="293" t="s">
        <v>563</v>
      </c>
      <c r="E398" s="19" t="s">
        <v>20</v>
      </c>
      <c r="F398" s="294">
        <v>22.5</v>
      </c>
      <c r="G398" s="40"/>
      <c r="H398" s="46"/>
    </row>
    <row r="399" s="2" customFormat="1" ht="16.8" customHeight="1">
      <c r="A399" s="40"/>
      <c r="B399" s="46"/>
      <c r="C399" s="293" t="s">
        <v>20</v>
      </c>
      <c r="D399" s="293" t="s">
        <v>477</v>
      </c>
      <c r="E399" s="19" t="s">
        <v>20</v>
      </c>
      <c r="F399" s="294">
        <v>0</v>
      </c>
      <c r="G399" s="40"/>
      <c r="H399" s="46"/>
    </row>
    <row r="400" s="2" customFormat="1" ht="16.8" customHeight="1">
      <c r="A400" s="40"/>
      <c r="B400" s="46"/>
      <c r="C400" s="293" t="s">
        <v>20</v>
      </c>
      <c r="D400" s="293" t="s">
        <v>564</v>
      </c>
      <c r="E400" s="19" t="s">
        <v>20</v>
      </c>
      <c r="F400" s="294">
        <v>23.5</v>
      </c>
      <c r="G400" s="40"/>
      <c r="H400" s="46"/>
    </row>
    <row r="401" s="2" customFormat="1" ht="16.8" customHeight="1">
      <c r="A401" s="40"/>
      <c r="B401" s="46"/>
      <c r="C401" s="293" t="s">
        <v>20</v>
      </c>
      <c r="D401" s="293" t="s">
        <v>550</v>
      </c>
      <c r="E401" s="19" t="s">
        <v>20</v>
      </c>
      <c r="F401" s="294">
        <v>23.5</v>
      </c>
      <c r="G401" s="40"/>
      <c r="H401" s="46"/>
    </row>
    <row r="402" s="2" customFormat="1" ht="16.8" customHeight="1">
      <c r="A402" s="40"/>
      <c r="B402" s="46"/>
      <c r="C402" s="293" t="s">
        <v>20</v>
      </c>
      <c r="D402" s="293" t="s">
        <v>478</v>
      </c>
      <c r="E402" s="19" t="s">
        <v>20</v>
      </c>
      <c r="F402" s="294">
        <v>0</v>
      </c>
      <c r="G402" s="40"/>
      <c r="H402" s="46"/>
    </row>
    <row r="403" s="2" customFormat="1" ht="16.8" customHeight="1">
      <c r="A403" s="40"/>
      <c r="B403" s="46"/>
      <c r="C403" s="293" t="s">
        <v>20</v>
      </c>
      <c r="D403" s="293" t="s">
        <v>565</v>
      </c>
      <c r="E403" s="19" t="s">
        <v>20</v>
      </c>
      <c r="F403" s="294">
        <v>19.5</v>
      </c>
      <c r="G403" s="40"/>
      <c r="H403" s="46"/>
    </row>
    <row r="404" s="2" customFormat="1" ht="16.8" customHeight="1">
      <c r="A404" s="40"/>
      <c r="B404" s="46"/>
      <c r="C404" s="293" t="s">
        <v>20</v>
      </c>
      <c r="D404" s="293" t="s">
        <v>548</v>
      </c>
      <c r="E404" s="19" t="s">
        <v>20</v>
      </c>
      <c r="F404" s="294">
        <v>19.5</v>
      </c>
      <c r="G404" s="40"/>
      <c r="H404" s="46"/>
    </row>
    <row r="405" s="2" customFormat="1" ht="16.8" customHeight="1">
      <c r="A405" s="40"/>
      <c r="B405" s="46"/>
      <c r="C405" s="293" t="s">
        <v>20</v>
      </c>
      <c r="D405" s="293" t="s">
        <v>479</v>
      </c>
      <c r="E405" s="19" t="s">
        <v>20</v>
      </c>
      <c r="F405" s="294">
        <v>0</v>
      </c>
      <c r="G405" s="40"/>
      <c r="H405" s="46"/>
    </row>
    <row r="406" s="2" customFormat="1" ht="16.8" customHeight="1">
      <c r="A406" s="40"/>
      <c r="B406" s="46"/>
      <c r="C406" s="293" t="s">
        <v>20</v>
      </c>
      <c r="D406" s="293" t="s">
        <v>566</v>
      </c>
      <c r="E406" s="19" t="s">
        <v>20</v>
      </c>
      <c r="F406" s="294">
        <v>16</v>
      </c>
      <c r="G406" s="40"/>
      <c r="H406" s="46"/>
    </row>
    <row r="407" s="2" customFormat="1" ht="16.8" customHeight="1">
      <c r="A407" s="40"/>
      <c r="B407" s="46"/>
      <c r="C407" s="293" t="s">
        <v>20</v>
      </c>
      <c r="D407" s="293" t="s">
        <v>567</v>
      </c>
      <c r="E407" s="19" t="s">
        <v>20</v>
      </c>
      <c r="F407" s="294">
        <v>16</v>
      </c>
      <c r="G407" s="40"/>
      <c r="H407" s="46"/>
    </row>
    <row r="408" s="2" customFormat="1" ht="16.8" customHeight="1">
      <c r="A408" s="40"/>
      <c r="B408" s="46"/>
      <c r="C408" s="293" t="s">
        <v>20</v>
      </c>
      <c r="D408" s="293" t="s">
        <v>481</v>
      </c>
      <c r="E408" s="19" t="s">
        <v>20</v>
      </c>
      <c r="F408" s="294">
        <v>0</v>
      </c>
      <c r="G408" s="40"/>
      <c r="H408" s="46"/>
    </row>
    <row r="409" s="2" customFormat="1" ht="16.8" customHeight="1">
      <c r="A409" s="40"/>
      <c r="B409" s="46"/>
      <c r="C409" s="293" t="s">
        <v>20</v>
      </c>
      <c r="D409" s="293" t="s">
        <v>559</v>
      </c>
      <c r="E409" s="19" t="s">
        <v>20</v>
      </c>
      <c r="F409" s="294">
        <v>24.5</v>
      </c>
      <c r="G409" s="40"/>
      <c r="H409" s="46"/>
    </row>
    <row r="410" s="2" customFormat="1" ht="16.8" customHeight="1">
      <c r="A410" s="40"/>
      <c r="B410" s="46"/>
      <c r="C410" s="293" t="s">
        <v>20</v>
      </c>
      <c r="D410" s="293" t="s">
        <v>552</v>
      </c>
      <c r="E410" s="19" t="s">
        <v>20</v>
      </c>
      <c r="F410" s="294">
        <v>24.5</v>
      </c>
      <c r="G410" s="40"/>
      <c r="H410" s="46"/>
    </row>
    <row r="411" s="2" customFormat="1" ht="16.8" customHeight="1">
      <c r="A411" s="40"/>
      <c r="B411" s="46"/>
      <c r="C411" s="293" t="s">
        <v>20</v>
      </c>
      <c r="D411" s="293" t="s">
        <v>482</v>
      </c>
      <c r="E411" s="19" t="s">
        <v>20</v>
      </c>
      <c r="F411" s="294">
        <v>0</v>
      </c>
      <c r="G411" s="40"/>
      <c r="H411" s="46"/>
    </row>
    <row r="412" s="2" customFormat="1" ht="16.8" customHeight="1">
      <c r="A412" s="40"/>
      <c r="B412" s="46"/>
      <c r="C412" s="293" t="s">
        <v>20</v>
      </c>
      <c r="D412" s="293" t="s">
        <v>568</v>
      </c>
      <c r="E412" s="19" t="s">
        <v>20</v>
      </c>
      <c r="F412" s="294">
        <v>8</v>
      </c>
      <c r="G412" s="40"/>
      <c r="H412" s="46"/>
    </row>
    <row r="413" s="2" customFormat="1" ht="16.8" customHeight="1">
      <c r="A413" s="40"/>
      <c r="B413" s="46"/>
      <c r="C413" s="293" t="s">
        <v>20</v>
      </c>
      <c r="D413" s="293" t="s">
        <v>569</v>
      </c>
      <c r="E413" s="19" t="s">
        <v>20</v>
      </c>
      <c r="F413" s="294">
        <v>8</v>
      </c>
      <c r="G413" s="40"/>
      <c r="H413" s="46"/>
    </row>
    <row r="414" s="2" customFormat="1" ht="16.8" customHeight="1">
      <c r="A414" s="40"/>
      <c r="B414" s="46"/>
      <c r="C414" s="293" t="s">
        <v>20</v>
      </c>
      <c r="D414" s="293" t="s">
        <v>483</v>
      </c>
      <c r="E414" s="19" t="s">
        <v>20</v>
      </c>
      <c r="F414" s="294">
        <v>0</v>
      </c>
      <c r="G414" s="40"/>
      <c r="H414" s="46"/>
    </row>
    <row r="415" s="2" customFormat="1" ht="16.8" customHeight="1">
      <c r="A415" s="40"/>
      <c r="B415" s="46"/>
      <c r="C415" s="293" t="s">
        <v>20</v>
      </c>
      <c r="D415" s="293" t="s">
        <v>559</v>
      </c>
      <c r="E415" s="19" t="s">
        <v>20</v>
      </c>
      <c r="F415" s="294">
        <v>24.5</v>
      </c>
      <c r="G415" s="40"/>
      <c r="H415" s="46"/>
    </row>
    <row r="416" s="2" customFormat="1" ht="16.8" customHeight="1">
      <c r="A416" s="40"/>
      <c r="B416" s="46"/>
      <c r="C416" s="293" t="s">
        <v>20</v>
      </c>
      <c r="D416" s="293" t="s">
        <v>552</v>
      </c>
      <c r="E416" s="19" t="s">
        <v>20</v>
      </c>
      <c r="F416" s="294">
        <v>24.5</v>
      </c>
      <c r="G416" s="40"/>
      <c r="H416" s="46"/>
    </row>
    <row r="417" s="2" customFormat="1" ht="16.8" customHeight="1">
      <c r="A417" s="40"/>
      <c r="B417" s="46"/>
      <c r="C417" s="293" t="s">
        <v>20</v>
      </c>
      <c r="D417" s="293" t="s">
        <v>484</v>
      </c>
      <c r="E417" s="19" t="s">
        <v>20</v>
      </c>
      <c r="F417" s="294">
        <v>0</v>
      </c>
      <c r="G417" s="40"/>
      <c r="H417" s="46"/>
    </row>
    <row r="418" s="2" customFormat="1" ht="16.8" customHeight="1">
      <c r="A418" s="40"/>
      <c r="B418" s="46"/>
      <c r="C418" s="293" t="s">
        <v>20</v>
      </c>
      <c r="D418" s="293" t="s">
        <v>568</v>
      </c>
      <c r="E418" s="19" t="s">
        <v>20</v>
      </c>
      <c r="F418" s="294">
        <v>8</v>
      </c>
      <c r="G418" s="40"/>
      <c r="H418" s="46"/>
    </row>
    <row r="419" s="2" customFormat="1" ht="16.8" customHeight="1">
      <c r="A419" s="40"/>
      <c r="B419" s="46"/>
      <c r="C419" s="293" t="s">
        <v>20</v>
      </c>
      <c r="D419" s="293" t="s">
        <v>569</v>
      </c>
      <c r="E419" s="19" t="s">
        <v>20</v>
      </c>
      <c r="F419" s="294">
        <v>8</v>
      </c>
      <c r="G419" s="40"/>
      <c r="H419" s="46"/>
    </row>
    <row r="420" s="2" customFormat="1" ht="16.8" customHeight="1">
      <c r="A420" s="40"/>
      <c r="B420" s="46"/>
      <c r="C420" s="293" t="s">
        <v>20</v>
      </c>
      <c r="D420" s="293" t="s">
        <v>485</v>
      </c>
      <c r="E420" s="19" t="s">
        <v>20</v>
      </c>
      <c r="F420" s="294">
        <v>0</v>
      </c>
      <c r="G420" s="40"/>
      <c r="H420" s="46"/>
    </row>
    <row r="421" s="2" customFormat="1" ht="16.8" customHeight="1">
      <c r="A421" s="40"/>
      <c r="B421" s="46"/>
      <c r="C421" s="293" t="s">
        <v>20</v>
      </c>
      <c r="D421" s="293" t="s">
        <v>559</v>
      </c>
      <c r="E421" s="19" t="s">
        <v>20</v>
      </c>
      <c r="F421" s="294">
        <v>24.5</v>
      </c>
      <c r="G421" s="40"/>
      <c r="H421" s="46"/>
    </row>
    <row r="422" s="2" customFormat="1" ht="16.8" customHeight="1">
      <c r="A422" s="40"/>
      <c r="B422" s="46"/>
      <c r="C422" s="293" t="s">
        <v>20</v>
      </c>
      <c r="D422" s="293" t="s">
        <v>552</v>
      </c>
      <c r="E422" s="19" t="s">
        <v>20</v>
      </c>
      <c r="F422" s="294">
        <v>24.5</v>
      </c>
      <c r="G422" s="40"/>
      <c r="H422" s="46"/>
    </row>
    <row r="423" s="2" customFormat="1" ht="16.8" customHeight="1">
      <c r="A423" s="40"/>
      <c r="B423" s="46"/>
      <c r="C423" s="293" t="s">
        <v>20</v>
      </c>
      <c r="D423" s="293" t="s">
        <v>487</v>
      </c>
      <c r="E423" s="19" t="s">
        <v>20</v>
      </c>
      <c r="F423" s="294">
        <v>0</v>
      </c>
      <c r="G423" s="40"/>
      <c r="H423" s="46"/>
    </row>
    <row r="424" s="2" customFormat="1" ht="16.8" customHeight="1">
      <c r="A424" s="40"/>
      <c r="B424" s="46"/>
      <c r="C424" s="293" t="s">
        <v>20</v>
      </c>
      <c r="D424" s="293" t="s">
        <v>522</v>
      </c>
      <c r="E424" s="19" t="s">
        <v>20</v>
      </c>
      <c r="F424" s="294">
        <v>7.5</v>
      </c>
      <c r="G424" s="40"/>
      <c r="H424" s="46"/>
    </row>
    <row r="425" s="2" customFormat="1" ht="16.8" customHeight="1">
      <c r="A425" s="40"/>
      <c r="B425" s="46"/>
      <c r="C425" s="293" t="s">
        <v>20</v>
      </c>
      <c r="D425" s="293" t="s">
        <v>512</v>
      </c>
      <c r="E425" s="19" t="s">
        <v>20</v>
      </c>
      <c r="F425" s="294">
        <v>7.5</v>
      </c>
      <c r="G425" s="40"/>
      <c r="H425" s="46"/>
    </row>
    <row r="426" s="2" customFormat="1" ht="16.8" customHeight="1">
      <c r="A426" s="40"/>
      <c r="B426" s="46"/>
      <c r="C426" s="293" t="s">
        <v>422</v>
      </c>
      <c r="D426" s="293" t="s">
        <v>262</v>
      </c>
      <c r="E426" s="19" t="s">
        <v>20</v>
      </c>
      <c r="F426" s="294">
        <v>1440</v>
      </c>
      <c r="G426" s="40"/>
      <c r="H426" s="46"/>
    </row>
    <row r="427" s="2" customFormat="1" ht="16.8" customHeight="1">
      <c r="A427" s="40"/>
      <c r="B427" s="46"/>
      <c r="C427" s="295" t="s">
        <v>710</v>
      </c>
      <c r="D427" s="40"/>
      <c r="E427" s="40"/>
      <c r="F427" s="40"/>
      <c r="G427" s="40"/>
      <c r="H427" s="46"/>
    </row>
    <row r="428" s="2" customFormat="1" ht="16.8" customHeight="1">
      <c r="A428" s="40"/>
      <c r="B428" s="46"/>
      <c r="C428" s="293" t="s">
        <v>541</v>
      </c>
      <c r="D428" s="293" t="s">
        <v>716</v>
      </c>
      <c r="E428" s="19" t="s">
        <v>129</v>
      </c>
      <c r="F428" s="294">
        <v>1440</v>
      </c>
      <c r="G428" s="40"/>
      <c r="H428" s="46"/>
    </row>
    <row r="429" s="2" customFormat="1">
      <c r="A429" s="40"/>
      <c r="B429" s="46"/>
      <c r="C429" s="293" t="s">
        <v>587</v>
      </c>
      <c r="D429" s="293" t="s">
        <v>714</v>
      </c>
      <c r="E429" s="19" t="s">
        <v>129</v>
      </c>
      <c r="F429" s="294">
        <v>2633</v>
      </c>
      <c r="G429" s="40"/>
      <c r="H429" s="46"/>
    </row>
    <row r="430" s="2" customFormat="1" ht="16.8" customHeight="1">
      <c r="A430" s="40"/>
      <c r="B430" s="46"/>
      <c r="C430" s="289" t="s">
        <v>425</v>
      </c>
      <c r="D430" s="290" t="s">
        <v>426</v>
      </c>
      <c r="E430" s="291" t="s">
        <v>20</v>
      </c>
      <c r="F430" s="292">
        <v>218</v>
      </c>
      <c r="G430" s="40"/>
      <c r="H430" s="46"/>
    </row>
    <row r="431" s="2" customFormat="1" ht="16.8" customHeight="1">
      <c r="A431" s="40"/>
      <c r="B431" s="46"/>
      <c r="C431" s="293" t="s">
        <v>20</v>
      </c>
      <c r="D431" s="293" t="s">
        <v>468</v>
      </c>
      <c r="E431" s="19" t="s">
        <v>20</v>
      </c>
      <c r="F431" s="294">
        <v>0</v>
      </c>
      <c r="G431" s="40"/>
      <c r="H431" s="46"/>
    </row>
    <row r="432" s="2" customFormat="1" ht="16.8" customHeight="1">
      <c r="A432" s="40"/>
      <c r="B432" s="46"/>
      <c r="C432" s="293" t="s">
        <v>20</v>
      </c>
      <c r="D432" s="293" t="s">
        <v>574</v>
      </c>
      <c r="E432" s="19" t="s">
        <v>20</v>
      </c>
      <c r="F432" s="294">
        <v>21</v>
      </c>
      <c r="G432" s="40"/>
      <c r="H432" s="46"/>
    </row>
    <row r="433" s="2" customFormat="1" ht="16.8" customHeight="1">
      <c r="A433" s="40"/>
      <c r="B433" s="46"/>
      <c r="C433" s="293" t="s">
        <v>20</v>
      </c>
      <c r="D433" s="293" t="s">
        <v>575</v>
      </c>
      <c r="E433" s="19" t="s">
        <v>20</v>
      </c>
      <c r="F433" s="294">
        <v>21</v>
      </c>
      <c r="G433" s="40"/>
      <c r="H433" s="46"/>
    </row>
    <row r="434" s="2" customFormat="1" ht="16.8" customHeight="1">
      <c r="A434" s="40"/>
      <c r="B434" s="46"/>
      <c r="C434" s="293" t="s">
        <v>20</v>
      </c>
      <c r="D434" s="293" t="s">
        <v>469</v>
      </c>
      <c r="E434" s="19" t="s">
        <v>20</v>
      </c>
      <c r="F434" s="294">
        <v>0</v>
      </c>
      <c r="G434" s="40"/>
      <c r="H434" s="46"/>
    </row>
    <row r="435" s="2" customFormat="1" ht="16.8" customHeight="1">
      <c r="A435" s="40"/>
      <c r="B435" s="46"/>
      <c r="C435" s="293" t="s">
        <v>20</v>
      </c>
      <c r="D435" s="293" t="s">
        <v>576</v>
      </c>
      <c r="E435" s="19" t="s">
        <v>20</v>
      </c>
      <c r="F435" s="294">
        <v>17</v>
      </c>
      <c r="G435" s="40"/>
      <c r="H435" s="46"/>
    </row>
    <row r="436" s="2" customFormat="1" ht="16.8" customHeight="1">
      <c r="A436" s="40"/>
      <c r="B436" s="46"/>
      <c r="C436" s="293" t="s">
        <v>20</v>
      </c>
      <c r="D436" s="293" t="s">
        <v>577</v>
      </c>
      <c r="E436" s="19" t="s">
        <v>20</v>
      </c>
      <c r="F436" s="294">
        <v>17</v>
      </c>
      <c r="G436" s="40"/>
      <c r="H436" s="46"/>
    </row>
    <row r="437" s="2" customFormat="1" ht="16.8" customHeight="1">
      <c r="A437" s="40"/>
      <c r="B437" s="46"/>
      <c r="C437" s="293" t="s">
        <v>20</v>
      </c>
      <c r="D437" s="293" t="s">
        <v>474</v>
      </c>
      <c r="E437" s="19" t="s">
        <v>20</v>
      </c>
      <c r="F437" s="294">
        <v>0</v>
      </c>
      <c r="G437" s="40"/>
      <c r="H437" s="46"/>
    </row>
    <row r="438" s="2" customFormat="1" ht="16.8" customHeight="1">
      <c r="A438" s="40"/>
      <c r="B438" s="46"/>
      <c r="C438" s="293" t="s">
        <v>20</v>
      </c>
      <c r="D438" s="293" t="s">
        <v>578</v>
      </c>
      <c r="E438" s="19" t="s">
        <v>20</v>
      </c>
      <c r="F438" s="294">
        <v>18.5</v>
      </c>
      <c r="G438" s="40"/>
      <c r="H438" s="46"/>
    </row>
    <row r="439" s="2" customFormat="1" ht="16.8" customHeight="1">
      <c r="A439" s="40"/>
      <c r="B439" s="46"/>
      <c r="C439" s="293" t="s">
        <v>20</v>
      </c>
      <c r="D439" s="293" t="s">
        <v>579</v>
      </c>
      <c r="E439" s="19" t="s">
        <v>20</v>
      </c>
      <c r="F439" s="294">
        <v>18.5</v>
      </c>
      <c r="G439" s="40"/>
      <c r="H439" s="46"/>
    </row>
    <row r="440" s="2" customFormat="1" ht="16.8" customHeight="1">
      <c r="A440" s="40"/>
      <c r="B440" s="46"/>
      <c r="C440" s="293" t="s">
        <v>20</v>
      </c>
      <c r="D440" s="293" t="s">
        <v>475</v>
      </c>
      <c r="E440" s="19" t="s">
        <v>20</v>
      </c>
      <c r="F440" s="294">
        <v>0</v>
      </c>
      <c r="G440" s="40"/>
      <c r="H440" s="46"/>
    </row>
    <row r="441" s="2" customFormat="1" ht="16.8" customHeight="1">
      <c r="A441" s="40"/>
      <c r="B441" s="46"/>
      <c r="C441" s="293" t="s">
        <v>20</v>
      </c>
      <c r="D441" s="293" t="s">
        <v>547</v>
      </c>
      <c r="E441" s="19" t="s">
        <v>20</v>
      </c>
      <c r="F441" s="294">
        <v>19.5</v>
      </c>
      <c r="G441" s="40"/>
      <c r="H441" s="46"/>
    </row>
    <row r="442" s="2" customFormat="1" ht="16.8" customHeight="1">
      <c r="A442" s="40"/>
      <c r="B442" s="46"/>
      <c r="C442" s="293" t="s">
        <v>20</v>
      </c>
      <c r="D442" s="293" t="s">
        <v>580</v>
      </c>
      <c r="E442" s="19" t="s">
        <v>20</v>
      </c>
      <c r="F442" s="294">
        <v>19.5</v>
      </c>
      <c r="G442" s="40"/>
      <c r="H442" s="46"/>
    </row>
    <row r="443" s="2" customFormat="1" ht="16.8" customHeight="1">
      <c r="A443" s="40"/>
      <c r="B443" s="46"/>
      <c r="C443" s="293" t="s">
        <v>20</v>
      </c>
      <c r="D443" s="293" t="s">
        <v>482</v>
      </c>
      <c r="E443" s="19" t="s">
        <v>20</v>
      </c>
      <c r="F443" s="294">
        <v>0</v>
      </c>
      <c r="G443" s="40"/>
      <c r="H443" s="46"/>
    </row>
    <row r="444" s="2" customFormat="1" ht="16.8" customHeight="1">
      <c r="A444" s="40"/>
      <c r="B444" s="46"/>
      <c r="C444" s="293" t="s">
        <v>20</v>
      </c>
      <c r="D444" s="293" t="s">
        <v>581</v>
      </c>
      <c r="E444" s="19" t="s">
        <v>20</v>
      </c>
      <c r="F444" s="294">
        <v>16.5</v>
      </c>
      <c r="G444" s="40"/>
      <c r="H444" s="46"/>
    </row>
    <row r="445" s="2" customFormat="1" ht="16.8" customHeight="1">
      <c r="A445" s="40"/>
      <c r="B445" s="46"/>
      <c r="C445" s="293" t="s">
        <v>20</v>
      </c>
      <c r="D445" s="293" t="s">
        <v>582</v>
      </c>
      <c r="E445" s="19" t="s">
        <v>20</v>
      </c>
      <c r="F445" s="294">
        <v>16.5</v>
      </c>
      <c r="G445" s="40"/>
      <c r="H445" s="46"/>
    </row>
    <row r="446" s="2" customFormat="1" ht="16.8" customHeight="1">
      <c r="A446" s="40"/>
      <c r="B446" s="46"/>
      <c r="C446" s="293" t="s">
        <v>20</v>
      </c>
      <c r="D446" s="293" t="s">
        <v>484</v>
      </c>
      <c r="E446" s="19" t="s">
        <v>20</v>
      </c>
      <c r="F446" s="294">
        <v>0</v>
      </c>
      <c r="G446" s="40"/>
      <c r="H446" s="46"/>
    </row>
    <row r="447" s="2" customFormat="1" ht="16.8" customHeight="1">
      <c r="A447" s="40"/>
      <c r="B447" s="46"/>
      <c r="C447" s="293" t="s">
        <v>20</v>
      </c>
      <c r="D447" s="293" t="s">
        <v>581</v>
      </c>
      <c r="E447" s="19" t="s">
        <v>20</v>
      </c>
      <c r="F447" s="294">
        <v>16.5</v>
      </c>
      <c r="G447" s="40"/>
      <c r="H447" s="46"/>
    </row>
    <row r="448" s="2" customFormat="1" ht="16.8" customHeight="1">
      <c r="A448" s="40"/>
      <c r="B448" s="46"/>
      <c r="C448" s="293" t="s">
        <v>20</v>
      </c>
      <c r="D448" s="293" t="s">
        <v>582</v>
      </c>
      <c r="E448" s="19" t="s">
        <v>20</v>
      </c>
      <c r="F448" s="294">
        <v>16.5</v>
      </c>
      <c r="G448" s="40"/>
      <c r="H448" s="46"/>
    </row>
    <row r="449" s="2" customFormat="1" ht="16.8" customHeight="1">
      <c r="A449" s="40"/>
      <c r="B449" s="46"/>
      <c r="C449" s="293" t="s">
        <v>425</v>
      </c>
      <c r="D449" s="293" t="s">
        <v>262</v>
      </c>
      <c r="E449" s="19" t="s">
        <v>20</v>
      </c>
      <c r="F449" s="294">
        <v>218</v>
      </c>
      <c r="G449" s="40"/>
      <c r="H449" s="46"/>
    </row>
    <row r="450" s="2" customFormat="1" ht="16.8" customHeight="1">
      <c r="A450" s="40"/>
      <c r="B450" s="46"/>
      <c r="C450" s="295" t="s">
        <v>710</v>
      </c>
      <c r="D450" s="40"/>
      <c r="E450" s="40"/>
      <c r="F450" s="40"/>
      <c r="G450" s="40"/>
      <c r="H450" s="46"/>
    </row>
    <row r="451" s="2" customFormat="1" ht="16.8" customHeight="1">
      <c r="A451" s="40"/>
      <c r="B451" s="46"/>
      <c r="C451" s="293" t="s">
        <v>570</v>
      </c>
      <c r="D451" s="293" t="s">
        <v>717</v>
      </c>
      <c r="E451" s="19" t="s">
        <v>129</v>
      </c>
      <c r="F451" s="294">
        <v>218</v>
      </c>
      <c r="G451" s="40"/>
      <c r="H451" s="46"/>
    </row>
    <row r="452" s="2" customFormat="1">
      <c r="A452" s="40"/>
      <c r="B452" s="46"/>
      <c r="C452" s="293" t="s">
        <v>592</v>
      </c>
      <c r="D452" s="293" t="s">
        <v>718</v>
      </c>
      <c r="E452" s="19" t="s">
        <v>129</v>
      </c>
      <c r="F452" s="294">
        <v>218</v>
      </c>
      <c r="G452" s="40"/>
      <c r="H452" s="46"/>
    </row>
    <row r="453" s="2" customFormat="1" ht="7.44" customHeight="1">
      <c r="A453" s="40"/>
      <c r="B453" s="167"/>
      <c r="C453" s="168"/>
      <c r="D453" s="168"/>
      <c r="E453" s="168"/>
      <c r="F453" s="168"/>
      <c r="G453" s="168"/>
      <c r="H453" s="46"/>
    </row>
    <row r="454" s="2" customFormat="1">
      <c r="A454" s="40"/>
      <c r="B454" s="40"/>
      <c r="C454" s="40"/>
      <c r="D454" s="40"/>
      <c r="E454" s="40"/>
      <c r="F454" s="40"/>
      <c r="G454" s="40"/>
      <c r="H454" s="40"/>
    </row>
  </sheetData>
  <sheetProtection sheet="1" formatColumns="0" formatRows="0" objects="1" scenarios="1" spinCount="100000" saltValue="Neb3kaGLft0p1f12/vy/VxXrtagoK7SN0JPRhmsd5BpI0NRr7iu10Mx/kWPqUIv7QN8o+J3S8VEEDB+wdqg7mA==" hashValue="ARYcHzse6E+2m6+H979NOhY0ixZtMG5m2tpzQNrr3v5XskUIiOvT6eifmh+hifuJijvdrw5pXcdIo5Y+kTV4i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6" customFormat="1" ht="45" customHeight="1">
      <c r="B3" s="300"/>
      <c r="C3" s="301" t="s">
        <v>719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720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721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722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723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724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725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726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727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728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729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80</v>
      </c>
      <c r="F18" s="307" t="s">
        <v>730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731</v>
      </c>
      <c r="F19" s="307" t="s">
        <v>732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733</v>
      </c>
      <c r="F20" s="307" t="s">
        <v>734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735</v>
      </c>
      <c r="F21" s="307" t="s">
        <v>736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737</v>
      </c>
      <c r="F22" s="307" t="s">
        <v>738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86</v>
      </c>
      <c r="F23" s="307" t="s">
        <v>739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740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741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742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743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744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745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746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747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748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111</v>
      </c>
      <c r="F36" s="307"/>
      <c r="G36" s="307" t="s">
        <v>749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750</v>
      </c>
      <c r="F37" s="307"/>
      <c r="G37" s="307" t="s">
        <v>751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55</v>
      </c>
      <c r="F38" s="307"/>
      <c r="G38" s="307" t="s">
        <v>752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56</v>
      </c>
      <c r="F39" s="307"/>
      <c r="G39" s="307" t="s">
        <v>753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112</v>
      </c>
      <c r="F40" s="307"/>
      <c r="G40" s="307" t="s">
        <v>754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113</v>
      </c>
      <c r="F41" s="307"/>
      <c r="G41" s="307" t="s">
        <v>755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756</v>
      </c>
      <c r="F42" s="307"/>
      <c r="G42" s="307" t="s">
        <v>757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758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759</v>
      </c>
      <c r="F44" s="307"/>
      <c r="G44" s="307" t="s">
        <v>760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115</v>
      </c>
      <c r="F45" s="307"/>
      <c r="G45" s="307" t="s">
        <v>761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762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763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764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765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766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767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768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769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770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771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772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773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774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775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776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777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778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779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780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781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782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783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784</v>
      </c>
      <c r="D76" s="325"/>
      <c r="E76" s="325"/>
      <c r="F76" s="325" t="s">
        <v>785</v>
      </c>
      <c r="G76" s="326"/>
      <c r="H76" s="325" t="s">
        <v>56</v>
      </c>
      <c r="I76" s="325" t="s">
        <v>59</v>
      </c>
      <c r="J76" s="325" t="s">
        <v>786</v>
      </c>
      <c r="K76" s="324"/>
    </row>
    <row r="77" s="1" customFormat="1" ht="17.25" customHeight="1">
      <c r="B77" s="322"/>
      <c r="C77" s="327" t="s">
        <v>787</v>
      </c>
      <c r="D77" s="327"/>
      <c r="E77" s="327"/>
      <c r="F77" s="328" t="s">
        <v>788</v>
      </c>
      <c r="G77" s="329"/>
      <c r="H77" s="327"/>
      <c r="I77" s="327"/>
      <c r="J77" s="327" t="s">
        <v>789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55</v>
      </c>
      <c r="D79" s="332"/>
      <c r="E79" s="332"/>
      <c r="F79" s="333" t="s">
        <v>790</v>
      </c>
      <c r="G79" s="334"/>
      <c r="H79" s="310" t="s">
        <v>791</v>
      </c>
      <c r="I79" s="310" t="s">
        <v>792</v>
      </c>
      <c r="J79" s="310">
        <v>20</v>
      </c>
      <c r="K79" s="324"/>
    </row>
    <row r="80" s="1" customFormat="1" ht="15" customHeight="1">
      <c r="B80" s="322"/>
      <c r="C80" s="310" t="s">
        <v>793</v>
      </c>
      <c r="D80" s="310"/>
      <c r="E80" s="310"/>
      <c r="F80" s="333" t="s">
        <v>790</v>
      </c>
      <c r="G80" s="334"/>
      <c r="H80" s="310" t="s">
        <v>794</v>
      </c>
      <c r="I80" s="310" t="s">
        <v>792</v>
      </c>
      <c r="J80" s="310">
        <v>120</v>
      </c>
      <c r="K80" s="324"/>
    </row>
    <row r="81" s="1" customFormat="1" ht="15" customHeight="1">
      <c r="B81" s="335"/>
      <c r="C81" s="310" t="s">
        <v>795</v>
      </c>
      <c r="D81" s="310"/>
      <c r="E81" s="310"/>
      <c r="F81" s="333" t="s">
        <v>796</v>
      </c>
      <c r="G81" s="334"/>
      <c r="H81" s="310" t="s">
        <v>797</v>
      </c>
      <c r="I81" s="310" t="s">
        <v>792</v>
      </c>
      <c r="J81" s="310">
        <v>50</v>
      </c>
      <c r="K81" s="324"/>
    </row>
    <row r="82" s="1" customFormat="1" ht="15" customHeight="1">
      <c r="B82" s="335"/>
      <c r="C82" s="310" t="s">
        <v>798</v>
      </c>
      <c r="D82" s="310"/>
      <c r="E82" s="310"/>
      <c r="F82" s="333" t="s">
        <v>790</v>
      </c>
      <c r="G82" s="334"/>
      <c r="H82" s="310" t="s">
        <v>799</v>
      </c>
      <c r="I82" s="310" t="s">
        <v>800</v>
      </c>
      <c r="J82" s="310"/>
      <c r="K82" s="324"/>
    </row>
    <row r="83" s="1" customFormat="1" ht="15" customHeight="1">
      <c r="B83" s="335"/>
      <c r="C83" s="336" t="s">
        <v>801</v>
      </c>
      <c r="D83" s="336"/>
      <c r="E83" s="336"/>
      <c r="F83" s="337" t="s">
        <v>796</v>
      </c>
      <c r="G83" s="336"/>
      <c r="H83" s="336" t="s">
        <v>802</v>
      </c>
      <c r="I83" s="336" t="s">
        <v>792</v>
      </c>
      <c r="J83" s="336">
        <v>15</v>
      </c>
      <c r="K83" s="324"/>
    </row>
    <row r="84" s="1" customFormat="1" ht="15" customHeight="1">
      <c r="B84" s="335"/>
      <c r="C84" s="336" t="s">
        <v>803</v>
      </c>
      <c r="D84" s="336"/>
      <c r="E84" s="336"/>
      <c r="F84" s="337" t="s">
        <v>796</v>
      </c>
      <c r="G84" s="336"/>
      <c r="H84" s="336" t="s">
        <v>804</v>
      </c>
      <c r="I84" s="336" t="s">
        <v>792</v>
      </c>
      <c r="J84" s="336">
        <v>15</v>
      </c>
      <c r="K84" s="324"/>
    </row>
    <row r="85" s="1" customFormat="1" ht="15" customHeight="1">
      <c r="B85" s="335"/>
      <c r="C85" s="336" t="s">
        <v>805</v>
      </c>
      <c r="D85" s="336"/>
      <c r="E85" s="336"/>
      <c r="F85" s="337" t="s">
        <v>796</v>
      </c>
      <c r="G85" s="336"/>
      <c r="H85" s="336" t="s">
        <v>806</v>
      </c>
      <c r="I85" s="336" t="s">
        <v>792</v>
      </c>
      <c r="J85" s="336">
        <v>20</v>
      </c>
      <c r="K85" s="324"/>
    </row>
    <row r="86" s="1" customFormat="1" ht="15" customHeight="1">
      <c r="B86" s="335"/>
      <c r="C86" s="336" t="s">
        <v>807</v>
      </c>
      <c r="D86" s="336"/>
      <c r="E86" s="336"/>
      <c r="F86" s="337" t="s">
        <v>796</v>
      </c>
      <c r="G86" s="336"/>
      <c r="H86" s="336" t="s">
        <v>808</v>
      </c>
      <c r="I86" s="336" t="s">
        <v>792</v>
      </c>
      <c r="J86" s="336">
        <v>20</v>
      </c>
      <c r="K86" s="324"/>
    </row>
    <row r="87" s="1" customFormat="1" ht="15" customHeight="1">
      <c r="B87" s="335"/>
      <c r="C87" s="310" t="s">
        <v>809</v>
      </c>
      <c r="D87" s="310"/>
      <c r="E87" s="310"/>
      <c r="F87" s="333" t="s">
        <v>796</v>
      </c>
      <c r="G87" s="334"/>
      <c r="H87" s="310" t="s">
        <v>810</v>
      </c>
      <c r="I87" s="310" t="s">
        <v>792</v>
      </c>
      <c r="J87" s="310">
        <v>50</v>
      </c>
      <c r="K87" s="324"/>
    </row>
    <row r="88" s="1" customFormat="1" ht="15" customHeight="1">
      <c r="B88" s="335"/>
      <c r="C88" s="310" t="s">
        <v>811</v>
      </c>
      <c r="D88" s="310"/>
      <c r="E88" s="310"/>
      <c r="F88" s="333" t="s">
        <v>796</v>
      </c>
      <c r="G88" s="334"/>
      <c r="H88" s="310" t="s">
        <v>812</v>
      </c>
      <c r="I88" s="310" t="s">
        <v>792</v>
      </c>
      <c r="J88" s="310">
        <v>20</v>
      </c>
      <c r="K88" s="324"/>
    </row>
    <row r="89" s="1" customFormat="1" ht="15" customHeight="1">
      <c r="B89" s="335"/>
      <c r="C89" s="310" t="s">
        <v>813</v>
      </c>
      <c r="D89" s="310"/>
      <c r="E89" s="310"/>
      <c r="F89" s="333" t="s">
        <v>796</v>
      </c>
      <c r="G89" s="334"/>
      <c r="H89" s="310" t="s">
        <v>814</v>
      </c>
      <c r="I89" s="310" t="s">
        <v>792</v>
      </c>
      <c r="J89" s="310">
        <v>20</v>
      </c>
      <c r="K89" s="324"/>
    </row>
    <row r="90" s="1" customFormat="1" ht="15" customHeight="1">
      <c r="B90" s="335"/>
      <c r="C90" s="310" t="s">
        <v>815</v>
      </c>
      <c r="D90" s="310"/>
      <c r="E90" s="310"/>
      <c r="F90" s="333" t="s">
        <v>796</v>
      </c>
      <c r="G90" s="334"/>
      <c r="H90" s="310" t="s">
        <v>816</v>
      </c>
      <c r="I90" s="310" t="s">
        <v>792</v>
      </c>
      <c r="J90" s="310">
        <v>50</v>
      </c>
      <c r="K90" s="324"/>
    </row>
    <row r="91" s="1" customFormat="1" ht="15" customHeight="1">
      <c r="B91" s="335"/>
      <c r="C91" s="310" t="s">
        <v>817</v>
      </c>
      <c r="D91" s="310"/>
      <c r="E91" s="310"/>
      <c r="F91" s="333" t="s">
        <v>796</v>
      </c>
      <c r="G91" s="334"/>
      <c r="H91" s="310" t="s">
        <v>817</v>
      </c>
      <c r="I91" s="310" t="s">
        <v>792</v>
      </c>
      <c r="J91" s="310">
        <v>50</v>
      </c>
      <c r="K91" s="324"/>
    </row>
    <row r="92" s="1" customFormat="1" ht="15" customHeight="1">
      <c r="B92" s="335"/>
      <c r="C92" s="310" t="s">
        <v>818</v>
      </c>
      <c r="D92" s="310"/>
      <c r="E92" s="310"/>
      <c r="F92" s="333" t="s">
        <v>796</v>
      </c>
      <c r="G92" s="334"/>
      <c r="H92" s="310" t="s">
        <v>819</v>
      </c>
      <c r="I92" s="310" t="s">
        <v>792</v>
      </c>
      <c r="J92" s="310">
        <v>255</v>
      </c>
      <c r="K92" s="324"/>
    </row>
    <row r="93" s="1" customFormat="1" ht="15" customHeight="1">
      <c r="B93" s="335"/>
      <c r="C93" s="310" t="s">
        <v>820</v>
      </c>
      <c r="D93" s="310"/>
      <c r="E93" s="310"/>
      <c r="F93" s="333" t="s">
        <v>790</v>
      </c>
      <c r="G93" s="334"/>
      <c r="H93" s="310" t="s">
        <v>821</v>
      </c>
      <c r="I93" s="310" t="s">
        <v>822</v>
      </c>
      <c r="J93" s="310"/>
      <c r="K93" s="324"/>
    </row>
    <row r="94" s="1" customFormat="1" ht="15" customHeight="1">
      <c r="B94" s="335"/>
      <c r="C94" s="310" t="s">
        <v>823</v>
      </c>
      <c r="D94" s="310"/>
      <c r="E94" s="310"/>
      <c r="F94" s="333" t="s">
        <v>790</v>
      </c>
      <c r="G94" s="334"/>
      <c r="H94" s="310" t="s">
        <v>824</v>
      </c>
      <c r="I94" s="310" t="s">
        <v>825</v>
      </c>
      <c r="J94" s="310"/>
      <c r="K94" s="324"/>
    </row>
    <row r="95" s="1" customFormat="1" ht="15" customHeight="1">
      <c r="B95" s="335"/>
      <c r="C95" s="310" t="s">
        <v>826</v>
      </c>
      <c r="D95" s="310"/>
      <c r="E95" s="310"/>
      <c r="F95" s="333" t="s">
        <v>790</v>
      </c>
      <c r="G95" s="334"/>
      <c r="H95" s="310" t="s">
        <v>826</v>
      </c>
      <c r="I95" s="310" t="s">
        <v>825</v>
      </c>
      <c r="J95" s="310"/>
      <c r="K95" s="324"/>
    </row>
    <row r="96" s="1" customFormat="1" ht="15" customHeight="1">
      <c r="B96" s="335"/>
      <c r="C96" s="310" t="s">
        <v>40</v>
      </c>
      <c r="D96" s="310"/>
      <c r="E96" s="310"/>
      <c r="F96" s="333" t="s">
        <v>790</v>
      </c>
      <c r="G96" s="334"/>
      <c r="H96" s="310" t="s">
        <v>827</v>
      </c>
      <c r="I96" s="310" t="s">
        <v>825</v>
      </c>
      <c r="J96" s="310"/>
      <c r="K96" s="324"/>
    </row>
    <row r="97" s="1" customFormat="1" ht="15" customHeight="1">
      <c r="B97" s="335"/>
      <c r="C97" s="310" t="s">
        <v>50</v>
      </c>
      <c r="D97" s="310"/>
      <c r="E97" s="310"/>
      <c r="F97" s="333" t="s">
        <v>790</v>
      </c>
      <c r="G97" s="334"/>
      <c r="H97" s="310" t="s">
        <v>828</v>
      </c>
      <c r="I97" s="310" t="s">
        <v>825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829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784</v>
      </c>
      <c r="D103" s="325"/>
      <c r="E103" s="325"/>
      <c r="F103" s="325" t="s">
        <v>785</v>
      </c>
      <c r="G103" s="326"/>
      <c r="H103" s="325" t="s">
        <v>56</v>
      </c>
      <c r="I103" s="325" t="s">
        <v>59</v>
      </c>
      <c r="J103" s="325" t="s">
        <v>786</v>
      </c>
      <c r="K103" s="324"/>
    </row>
    <row r="104" s="1" customFormat="1" ht="17.25" customHeight="1">
      <c r="B104" s="322"/>
      <c r="C104" s="327" t="s">
        <v>787</v>
      </c>
      <c r="D104" s="327"/>
      <c r="E104" s="327"/>
      <c r="F104" s="328" t="s">
        <v>788</v>
      </c>
      <c r="G104" s="329"/>
      <c r="H104" s="327"/>
      <c r="I104" s="327"/>
      <c r="J104" s="327" t="s">
        <v>789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55</v>
      </c>
      <c r="D106" s="332"/>
      <c r="E106" s="332"/>
      <c r="F106" s="333" t="s">
        <v>790</v>
      </c>
      <c r="G106" s="310"/>
      <c r="H106" s="310" t="s">
        <v>830</v>
      </c>
      <c r="I106" s="310" t="s">
        <v>792</v>
      </c>
      <c r="J106" s="310">
        <v>20</v>
      </c>
      <c r="K106" s="324"/>
    </row>
    <row r="107" s="1" customFormat="1" ht="15" customHeight="1">
      <c r="B107" s="322"/>
      <c r="C107" s="310" t="s">
        <v>793</v>
      </c>
      <c r="D107" s="310"/>
      <c r="E107" s="310"/>
      <c r="F107" s="333" t="s">
        <v>790</v>
      </c>
      <c r="G107" s="310"/>
      <c r="H107" s="310" t="s">
        <v>830</v>
      </c>
      <c r="I107" s="310" t="s">
        <v>792</v>
      </c>
      <c r="J107" s="310">
        <v>120</v>
      </c>
      <c r="K107" s="324"/>
    </row>
    <row r="108" s="1" customFormat="1" ht="15" customHeight="1">
      <c r="B108" s="335"/>
      <c r="C108" s="310" t="s">
        <v>795</v>
      </c>
      <c r="D108" s="310"/>
      <c r="E108" s="310"/>
      <c r="F108" s="333" t="s">
        <v>796</v>
      </c>
      <c r="G108" s="310"/>
      <c r="H108" s="310" t="s">
        <v>830</v>
      </c>
      <c r="I108" s="310" t="s">
        <v>792</v>
      </c>
      <c r="J108" s="310">
        <v>50</v>
      </c>
      <c r="K108" s="324"/>
    </row>
    <row r="109" s="1" customFormat="1" ht="15" customHeight="1">
      <c r="B109" s="335"/>
      <c r="C109" s="310" t="s">
        <v>798</v>
      </c>
      <c r="D109" s="310"/>
      <c r="E109" s="310"/>
      <c r="F109" s="333" t="s">
        <v>790</v>
      </c>
      <c r="G109" s="310"/>
      <c r="H109" s="310" t="s">
        <v>830</v>
      </c>
      <c r="I109" s="310" t="s">
        <v>800</v>
      </c>
      <c r="J109" s="310"/>
      <c r="K109" s="324"/>
    </row>
    <row r="110" s="1" customFormat="1" ht="15" customHeight="1">
      <c r="B110" s="335"/>
      <c r="C110" s="310" t="s">
        <v>809</v>
      </c>
      <c r="D110" s="310"/>
      <c r="E110" s="310"/>
      <c r="F110" s="333" t="s">
        <v>796</v>
      </c>
      <c r="G110" s="310"/>
      <c r="H110" s="310" t="s">
        <v>830</v>
      </c>
      <c r="I110" s="310" t="s">
        <v>792</v>
      </c>
      <c r="J110" s="310">
        <v>50</v>
      </c>
      <c r="K110" s="324"/>
    </row>
    <row r="111" s="1" customFormat="1" ht="15" customHeight="1">
      <c r="B111" s="335"/>
      <c r="C111" s="310" t="s">
        <v>817</v>
      </c>
      <c r="D111" s="310"/>
      <c r="E111" s="310"/>
      <c r="F111" s="333" t="s">
        <v>796</v>
      </c>
      <c r="G111" s="310"/>
      <c r="H111" s="310" t="s">
        <v>830</v>
      </c>
      <c r="I111" s="310" t="s">
        <v>792</v>
      </c>
      <c r="J111" s="310">
        <v>50</v>
      </c>
      <c r="K111" s="324"/>
    </row>
    <row r="112" s="1" customFormat="1" ht="15" customHeight="1">
      <c r="B112" s="335"/>
      <c r="C112" s="310" t="s">
        <v>815</v>
      </c>
      <c r="D112" s="310"/>
      <c r="E112" s="310"/>
      <c r="F112" s="333" t="s">
        <v>796</v>
      </c>
      <c r="G112" s="310"/>
      <c r="H112" s="310" t="s">
        <v>830</v>
      </c>
      <c r="I112" s="310" t="s">
        <v>792</v>
      </c>
      <c r="J112" s="310">
        <v>50</v>
      </c>
      <c r="K112" s="324"/>
    </row>
    <row r="113" s="1" customFormat="1" ht="15" customHeight="1">
      <c r="B113" s="335"/>
      <c r="C113" s="310" t="s">
        <v>55</v>
      </c>
      <c r="D113" s="310"/>
      <c r="E113" s="310"/>
      <c r="F113" s="333" t="s">
        <v>790</v>
      </c>
      <c r="G113" s="310"/>
      <c r="H113" s="310" t="s">
        <v>831</v>
      </c>
      <c r="I113" s="310" t="s">
        <v>792</v>
      </c>
      <c r="J113" s="310">
        <v>20</v>
      </c>
      <c r="K113" s="324"/>
    </row>
    <row r="114" s="1" customFormat="1" ht="15" customHeight="1">
      <c r="B114" s="335"/>
      <c r="C114" s="310" t="s">
        <v>832</v>
      </c>
      <c r="D114" s="310"/>
      <c r="E114" s="310"/>
      <c r="F114" s="333" t="s">
        <v>790</v>
      </c>
      <c r="G114" s="310"/>
      <c r="H114" s="310" t="s">
        <v>833</v>
      </c>
      <c r="I114" s="310" t="s">
        <v>792</v>
      </c>
      <c r="J114" s="310">
        <v>120</v>
      </c>
      <c r="K114" s="324"/>
    </row>
    <row r="115" s="1" customFormat="1" ht="15" customHeight="1">
      <c r="B115" s="335"/>
      <c r="C115" s="310" t="s">
        <v>40</v>
      </c>
      <c r="D115" s="310"/>
      <c r="E115" s="310"/>
      <c r="F115" s="333" t="s">
        <v>790</v>
      </c>
      <c r="G115" s="310"/>
      <c r="H115" s="310" t="s">
        <v>834</v>
      </c>
      <c r="I115" s="310" t="s">
        <v>825</v>
      </c>
      <c r="J115" s="310"/>
      <c r="K115" s="324"/>
    </row>
    <row r="116" s="1" customFormat="1" ht="15" customHeight="1">
      <c r="B116" s="335"/>
      <c r="C116" s="310" t="s">
        <v>50</v>
      </c>
      <c r="D116" s="310"/>
      <c r="E116" s="310"/>
      <c r="F116" s="333" t="s">
        <v>790</v>
      </c>
      <c r="G116" s="310"/>
      <c r="H116" s="310" t="s">
        <v>835</v>
      </c>
      <c r="I116" s="310" t="s">
        <v>825</v>
      </c>
      <c r="J116" s="310"/>
      <c r="K116" s="324"/>
    </row>
    <row r="117" s="1" customFormat="1" ht="15" customHeight="1">
      <c r="B117" s="335"/>
      <c r="C117" s="310" t="s">
        <v>59</v>
      </c>
      <c r="D117" s="310"/>
      <c r="E117" s="310"/>
      <c r="F117" s="333" t="s">
        <v>790</v>
      </c>
      <c r="G117" s="310"/>
      <c r="H117" s="310" t="s">
        <v>836</v>
      </c>
      <c r="I117" s="310" t="s">
        <v>837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838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784</v>
      </c>
      <c r="D123" s="325"/>
      <c r="E123" s="325"/>
      <c r="F123" s="325" t="s">
        <v>785</v>
      </c>
      <c r="G123" s="326"/>
      <c r="H123" s="325" t="s">
        <v>56</v>
      </c>
      <c r="I123" s="325" t="s">
        <v>59</v>
      </c>
      <c r="J123" s="325" t="s">
        <v>786</v>
      </c>
      <c r="K123" s="354"/>
    </row>
    <row r="124" s="1" customFormat="1" ht="17.25" customHeight="1">
      <c r="B124" s="353"/>
      <c r="C124" s="327" t="s">
        <v>787</v>
      </c>
      <c r="D124" s="327"/>
      <c r="E124" s="327"/>
      <c r="F124" s="328" t="s">
        <v>788</v>
      </c>
      <c r="G124" s="329"/>
      <c r="H124" s="327"/>
      <c r="I124" s="327"/>
      <c r="J124" s="327" t="s">
        <v>789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793</v>
      </c>
      <c r="D126" s="332"/>
      <c r="E126" s="332"/>
      <c r="F126" s="333" t="s">
        <v>790</v>
      </c>
      <c r="G126" s="310"/>
      <c r="H126" s="310" t="s">
        <v>830</v>
      </c>
      <c r="I126" s="310" t="s">
        <v>792</v>
      </c>
      <c r="J126" s="310">
        <v>120</v>
      </c>
      <c r="K126" s="358"/>
    </row>
    <row r="127" s="1" customFormat="1" ht="15" customHeight="1">
      <c r="B127" s="355"/>
      <c r="C127" s="310" t="s">
        <v>839</v>
      </c>
      <c r="D127" s="310"/>
      <c r="E127" s="310"/>
      <c r="F127" s="333" t="s">
        <v>790</v>
      </c>
      <c r="G127" s="310"/>
      <c r="H127" s="310" t="s">
        <v>840</v>
      </c>
      <c r="I127" s="310" t="s">
        <v>792</v>
      </c>
      <c r="J127" s="310" t="s">
        <v>841</v>
      </c>
      <c r="K127" s="358"/>
    </row>
    <row r="128" s="1" customFormat="1" ht="15" customHeight="1">
      <c r="B128" s="355"/>
      <c r="C128" s="310" t="s">
        <v>86</v>
      </c>
      <c r="D128" s="310"/>
      <c r="E128" s="310"/>
      <c r="F128" s="333" t="s">
        <v>790</v>
      </c>
      <c r="G128" s="310"/>
      <c r="H128" s="310" t="s">
        <v>842</v>
      </c>
      <c r="I128" s="310" t="s">
        <v>792</v>
      </c>
      <c r="J128" s="310" t="s">
        <v>841</v>
      </c>
      <c r="K128" s="358"/>
    </row>
    <row r="129" s="1" customFormat="1" ht="15" customHeight="1">
      <c r="B129" s="355"/>
      <c r="C129" s="310" t="s">
        <v>801</v>
      </c>
      <c r="D129" s="310"/>
      <c r="E129" s="310"/>
      <c r="F129" s="333" t="s">
        <v>796</v>
      </c>
      <c r="G129" s="310"/>
      <c r="H129" s="310" t="s">
        <v>802</v>
      </c>
      <c r="I129" s="310" t="s">
        <v>792</v>
      </c>
      <c r="J129" s="310">
        <v>15</v>
      </c>
      <c r="K129" s="358"/>
    </row>
    <row r="130" s="1" customFormat="1" ht="15" customHeight="1">
      <c r="B130" s="355"/>
      <c r="C130" s="336" t="s">
        <v>803</v>
      </c>
      <c r="D130" s="336"/>
      <c r="E130" s="336"/>
      <c r="F130" s="337" t="s">
        <v>796</v>
      </c>
      <c r="G130" s="336"/>
      <c r="H130" s="336" t="s">
        <v>804</v>
      </c>
      <c r="I130" s="336" t="s">
        <v>792</v>
      </c>
      <c r="J130" s="336">
        <v>15</v>
      </c>
      <c r="K130" s="358"/>
    </row>
    <row r="131" s="1" customFormat="1" ht="15" customHeight="1">
      <c r="B131" s="355"/>
      <c r="C131" s="336" t="s">
        <v>805</v>
      </c>
      <c r="D131" s="336"/>
      <c r="E131" s="336"/>
      <c r="F131" s="337" t="s">
        <v>796</v>
      </c>
      <c r="G131" s="336"/>
      <c r="H131" s="336" t="s">
        <v>806</v>
      </c>
      <c r="I131" s="336" t="s">
        <v>792</v>
      </c>
      <c r="J131" s="336">
        <v>20</v>
      </c>
      <c r="K131" s="358"/>
    </row>
    <row r="132" s="1" customFormat="1" ht="15" customHeight="1">
      <c r="B132" s="355"/>
      <c r="C132" s="336" t="s">
        <v>807</v>
      </c>
      <c r="D132" s="336"/>
      <c r="E132" s="336"/>
      <c r="F132" s="337" t="s">
        <v>796</v>
      </c>
      <c r="G132" s="336"/>
      <c r="H132" s="336" t="s">
        <v>808</v>
      </c>
      <c r="I132" s="336" t="s">
        <v>792</v>
      </c>
      <c r="J132" s="336">
        <v>20</v>
      </c>
      <c r="K132" s="358"/>
    </row>
    <row r="133" s="1" customFormat="1" ht="15" customHeight="1">
      <c r="B133" s="355"/>
      <c r="C133" s="310" t="s">
        <v>795</v>
      </c>
      <c r="D133" s="310"/>
      <c r="E133" s="310"/>
      <c r="F133" s="333" t="s">
        <v>796</v>
      </c>
      <c r="G133" s="310"/>
      <c r="H133" s="310" t="s">
        <v>830</v>
      </c>
      <c r="I133" s="310" t="s">
        <v>792</v>
      </c>
      <c r="J133" s="310">
        <v>50</v>
      </c>
      <c r="K133" s="358"/>
    </row>
    <row r="134" s="1" customFormat="1" ht="15" customHeight="1">
      <c r="B134" s="355"/>
      <c r="C134" s="310" t="s">
        <v>809</v>
      </c>
      <c r="D134" s="310"/>
      <c r="E134" s="310"/>
      <c r="F134" s="333" t="s">
        <v>796</v>
      </c>
      <c r="G134" s="310"/>
      <c r="H134" s="310" t="s">
        <v>830</v>
      </c>
      <c r="I134" s="310" t="s">
        <v>792</v>
      </c>
      <c r="J134" s="310">
        <v>50</v>
      </c>
      <c r="K134" s="358"/>
    </row>
    <row r="135" s="1" customFormat="1" ht="15" customHeight="1">
      <c r="B135" s="355"/>
      <c r="C135" s="310" t="s">
        <v>815</v>
      </c>
      <c r="D135" s="310"/>
      <c r="E135" s="310"/>
      <c r="F135" s="333" t="s">
        <v>796</v>
      </c>
      <c r="G135" s="310"/>
      <c r="H135" s="310" t="s">
        <v>830</v>
      </c>
      <c r="I135" s="310" t="s">
        <v>792</v>
      </c>
      <c r="J135" s="310">
        <v>50</v>
      </c>
      <c r="K135" s="358"/>
    </row>
    <row r="136" s="1" customFormat="1" ht="15" customHeight="1">
      <c r="B136" s="355"/>
      <c r="C136" s="310" t="s">
        <v>817</v>
      </c>
      <c r="D136" s="310"/>
      <c r="E136" s="310"/>
      <c r="F136" s="333" t="s">
        <v>796</v>
      </c>
      <c r="G136" s="310"/>
      <c r="H136" s="310" t="s">
        <v>830</v>
      </c>
      <c r="I136" s="310" t="s">
        <v>792</v>
      </c>
      <c r="J136" s="310">
        <v>50</v>
      </c>
      <c r="K136" s="358"/>
    </row>
    <row r="137" s="1" customFormat="1" ht="15" customHeight="1">
      <c r="B137" s="355"/>
      <c r="C137" s="310" t="s">
        <v>818</v>
      </c>
      <c r="D137" s="310"/>
      <c r="E137" s="310"/>
      <c r="F137" s="333" t="s">
        <v>796</v>
      </c>
      <c r="G137" s="310"/>
      <c r="H137" s="310" t="s">
        <v>843</v>
      </c>
      <c r="I137" s="310" t="s">
        <v>792</v>
      </c>
      <c r="J137" s="310">
        <v>255</v>
      </c>
      <c r="K137" s="358"/>
    </row>
    <row r="138" s="1" customFormat="1" ht="15" customHeight="1">
      <c r="B138" s="355"/>
      <c r="C138" s="310" t="s">
        <v>820</v>
      </c>
      <c r="D138" s="310"/>
      <c r="E138" s="310"/>
      <c r="F138" s="333" t="s">
        <v>790</v>
      </c>
      <c r="G138" s="310"/>
      <c r="H138" s="310" t="s">
        <v>844</v>
      </c>
      <c r="I138" s="310" t="s">
        <v>822</v>
      </c>
      <c r="J138" s="310"/>
      <c r="K138" s="358"/>
    </row>
    <row r="139" s="1" customFormat="1" ht="15" customHeight="1">
      <c r="B139" s="355"/>
      <c r="C139" s="310" t="s">
        <v>823</v>
      </c>
      <c r="D139" s="310"/>
      <c r="E139" s="310"/>
      <c r="F139" s="333" t="s">
        <v>790</v>
      </c>
      <c r="G139" s="310"/>
      <c r="H139" s="310" t="s">
        <v>845</v>
      </c>
      <c r="I139" s="310" t="s">
        <v>825</v>
      </c>
      <c r="J139" s="310"/>
      <c r="K139" s="358"/>
    </row>
    <row r="140" s="1" customFormat="1" ht="15" customHeight="1">
      <c r="B140" s="355"/>
      <c r="C140" s="310" t="s">
        <v>826</v>
      </c>
      <c r="D140" s="310"/>
      <c r="E140" s="310"/>
      <c r="F140" s="333" t="s">
        <v>790</v>
      </c>
      <c r="G140" s="310"/>
      <c r="H140" s="310" t="s">
        <v>826</v>
      </c>
      <c r="I140" s="310" t="s">
        <v>825</v>
      </c>
      <c r="J140" s="310"/>
      <c r="K140" s="358"/>
    </row>
    <row r="141" s="1" customFormat="1" ht="15" customHeight="1">
      <c r="B141" s="355"/>
      <c r="C141" s="310" t="s">
        <v>40</v>
      </c>
      <c r="D141" s="310"/>
      <c r="E141" s="310"/>
      <c r="F141" s="333" t="s">
        <v>790</v>
      </c>
      <c r="G141" s="310"/>
      <c r="H141" s="310" t="s">
        <v>846</v>
      </c>
      <c r="I141" s="310" t="s">
        <v>825</v>
      </c>
      <c r="J141" s="310"/>
      <c r="K141" s="358"/>
    </row>
    <row r="142" s="1" customFormat="1" ht="15" customHeight="1">
      <c r="B142" s="355"/>
      <c r="C142" s="310" t="s">
        <v>847</v>
      </c>
      <c r="D142" s="310"/>
      <c r="E142" s="310"/>
      <c r="F142" s="333" t="s">
        <v>790</v>
      </c>
      <c r="G142" s="310"/>
      <c r="H142" s="310" t="s">
        <v>848</v>
      </c>
      <c r="I142" s="310" t="s">
        <v>825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849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784</v>
      </c>
      <c r="D148" s="325"/>
      <c r="E148" s="325"/>
      <c r="F148" s="325" t="s">
        <v>785</v>
      </c>
      <c r="G148" s="326"/>
      <c r="H148" s="325" t="s">
        <v>56</v>
      </c>
      <c r="I148" s="325" t="s">
        <v>59</v>
      </c>
      <c r="J148" s="325" t="s">
        <v>786</v>
      </c>
      <c r="K148" s="324"/>
    </row>
    <row r="149" s="1" customFormat="1" ht="17.25" customHeight="1">
      <c r="B149" s="322"/>
      <c r="C149" s="327" t="s">
        <v>787</v>
      </c>
      <c r="D149" s="327"/>
      <c r="E149" s="327"/>
      <c r="F149" s="328" t="s">
        <v>788</v>
      </c>
      <c r="G149" s="329"/>
      <c r="H149" s="327"/>
      <c r="I149" s="327"/>
      <c r="J149" s="327" t="s">
        <v>789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793</v>
      </c>
      <c r="D151" s="310"/>
      <c r="E151" s="310"/>
      <c r="F151" s="363" t="s">
        <v>790</v>
      </c>
      <c r="G151" s="310"/>
      <c r="H151" s="362" t="s">
        <v>830</v>
      </c>
      <c r="I151" s="362" t="s">
        <v>792</v>
      </c>
      <c r="J151" s="362">
        <v>120</v>
      </c>
      <c r="K151" s="358"/>
    </row>
    <row r="152" s="1" customFormat="1" ht="15" customHeight="1">
      <c r="B152" s="335"/>
      <c r="C152" s="362" t="s">
        <v>839</v>
      </c>
      <c r="D152" s="310"/>
      <c r="E152" s="310"/>
      <c r="F152" s="363" t="s">
        <v>790</v>
      </c>
      <c r="G152" s="310"/>
      <c r="H152" s="362" t="s">
        <v>850</v>
      </c>
      <c r="I152" s="362" t="s">
        <v>792</v>
      </c>
      <c r="J152" s="362" t="s">
        <v>841</v>
      </c>
      <c r="K152" s="358"/>
    </row>
    <row r="153" s="1" customFormat="1" ht="15" customHeight="1">
      <c r="B153" s="335"/>
      <c r="C153" s="362" t="s">
        <v>86</v>
      </c>
      <c r="D153" s="310"/>
      <c r="E153" s="310"/>
      <c r="F153" s="363" t="s">
        <v>790</v>
      </c>
      <c r="G153" s="310"/>
      <c r="H153" s="362" t="s">
        <v>851</v>
      </c>
      <c r="I153" s="362" t="s">
        <v>792</v>
      </c>
      <c r="J153" s="362" t="s">
        <v>841</v>
      </c>
      <c r="K153" s="358"/>
    </row>
    <row r="154" s="1" customFormat="1" ht="15" customHeight="1">
      <c r="B154" s="335"/>
      <c r="C154" s="362" t="s">
        <v>795</v>
      </c>
      <c r="D154" s="310"/>
      <c r="E154" s="310"/>
      <c r="F154" s="363" t="s">
        <v>796</v>
      </c>
      <c r="G154" s="310"/>
      <c r="H154" s="362" t="s">
        <v>830</v>
      </c>
      <c r="I154" s="362" t="s">
        <v>792</v>
      </c>
      <c r="J154" s="362">
        <v>50</v>
      </c>
      <c r="K154" s="358"/>
    </row>
    <row r="155" s="1" customFormat="1" ht="15" customHeight="1">
      <c r="B155" s="335"/>
      <c r="C155" s="362" t="s">
        <v>798</v>
      </c>
      <c r="D155" s="310"/>
      <c r="E155" s="310"/>
      <c r="F155" s="363" t="s">
        <v>790</v>
      </c>
      <c r="G155" s="310"/>
      <c r="H155" s="362" t="s">
        <v>830</v>
      </c>
      <c r="I155" s="362" t="s">
        <v>800</v>
      </c>
      <c r="J155" s="362"/>
      <c r="K155" s="358"/>
    </row>
    <row r="156" s="1" customFormat="1" ht="15" customHeight="1">
      <c r="B156" s="335"/>
      <c r="C156" s="362" t="s">
        <v>809</v>
      </c>
      <c r="D156" s="310"/>
      <c r="E156" s="310"/>
      <c r="F156" s="363" t="s">
        <v>796</v>
      </c>
      <c r="G156" s="310"/>
      <c r="H156" s="362" t="s">
        <v>830</v>
      </c>
      <c r="I156" s="362" t="s">
        <v>792</v>
      </c>
      <c r="J156" s="362">
        <v>50</v>
      </c>
      <c r="K156" s="358"/>
    </row>
    <row r="157" s="1" customFormat="1" ht="15" customHeight="1">
      <c r="B157" s="335"/>
      <c r="C157" s="362" t="s">
        <v>817</v>
      </c>
      <c r="D157" s="310"/>
      <c r="E157" s="310"/>
      <c r="F157" s="363" t="s">
        <v>796</v>
      </c>
      <c r="G157" s="310"/>
      <c r="H157" s="362" t="s">
        <v>830</v>
      </c>
      <c r="I157" s="362" t="s">
        <v>792</v>
      </c>
      <c r="J157" s="362">
        <v>50</v>
      </c>
      <c r="K157" s="358"/>
    </row>
    <row r="158" s="1" customFormat="1" ht="15" customHeight="1">
      <c r="B158" s="335"/>
      <c r="C158" s="362" t="s">
        <v>815</v>
      </c>
      <c r="D158" s="310"/>
      <c r="E158" s="310"/>
      <c r="F158" s="363" t="s">
        <v>796</v>
      </c>
      <c r="G158" s="310"/>
      <c r="H158" s="362" t="s">
        <v>830</v>
      </c>
      <c r="I158" s="362" t="s">
        <v>792</v>
      </c>
      <c r="J158" s="362">
        <v>50</v>
      </c>
      <c r="K158" s="358"/>
    </row>
    <row r="159" s="1" customFormat="1" ht="15" customHeight="1">
      <c r="B159" s="335"/>
      <c r="C159" s="362" t="s">
        <v>100</v>
      </c>
      <c r="D159" s="310"/>
      <c r="E159" s="310"/>
      <c r="F159" s="363" t="s">
        <v>790</v>
      </c>
      <c r="G159" s="310"/>
      <c r="H159" s="362" t="s">
        <v>852</v>
      </c>
      <c r="I159" s="362" t="s">
        <v>792</v>
      </c>
      <c r="J159" s="362" t="s">
        <v>853</v>
      </c>
      <c r="K159" s="358"/>
    </row>
    <row r="160" s="1" customFormat="1" ht="15" customHeight="1">
      <c r="B160" s="335"/>
      <c r="C160" s="362" t="s">
        <v>854</v>
      </c>
      <c r="D160" s="310"/>
      <c r="E160" s="310"/>
      <c r="F160" s="363" t="s">
        <v>790</v>
      </c>
      <c r="G160" s="310"/>
      <c r="H160" s="362" t="s">
        <v>855</v>
      </c>
      <c r="I160" s="362" t="s">
        <v>825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856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784</v>
      </c>
      <c r="D166" s="325"/>
      <c r="E166" s="325"/>
      <c r="F166" s="325" t="s">
        <v>785</v>
      </c>
      <c r="G166" s="367"/>
      <c r="H166" s="368" t="s">
        <v>56</v>
      </c>
      <c r="I166" s="368" t="s">
        <v>59</v>
      </c>
      <c r="J166" s="325" t="s">
        <v>786</v>
      </c>
      <c r="K166" s="302"/>
    </row>
    <row r="167" s="1" customFormat="1" ht="17.25" customHeight="1">
      <c r="B167" s="303"/>
      <c r="C167" s="327" t="s">
        <v>787</v>
      </c>
      <c r="D167" s="327"/>
      <c r="E167" s="327"/>
      <c r="F167" s="328" t="s">
        <v>788</v>
      </c>
      <c r="G167" s="369"/>
      <c r="H167" s="370"/>
      <c r="I167" s="370"/>
      <c r="J167" s="327" t="s">
        <v>789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793</v>
      </c>
      <c r="D169" s="310"/>
      <c r="E169" s="310"/>
      <c r="F169" s="333" t="s">
        <v>790</v>
      </c>
      <c r="G169" s="310"/>
      <c r="H169" s="310" t="s">
        <v>830</v>
      </c>
      <c r="I169" s="310" t="s">
        <v>792</v>
      </c>
      <c r="J169" s="310">
        <v>120</v>
      </c>
      <c r="K169" s="358"/>
    </row>
    <row r="170" s="1" customFormat="1" ht="15" customHeight="1">
      <c r="B170" s="335"/>
      <c r="C170" s="310" t="s">
        <v>839</v>
      </c>
      <c r="D170" s="310"/>
      <c r="E170" s="310"/>
      <c r="F170" s="333" t="s">
        <v>790</v>
      </c>
      <c r="G170" s="310"/>
      <c r="H170" s="310" t="s">
        <v>840</v>
      </c>
      <c r="I170" s="310" t="s">
        <v>792</v>
      </c>
      <c r="J170" s="310" t="s">
        <v>841</v>
      </c>
      <c r="K170" s="358"/>
    </row>
    <row r="171" s="1" customFormat="1" ht="15" customHeight="1">
      <c r="B171" s="335"/>
      <c r="C171" s="310" t="s">
        <v>86</v>
      </c>
      <c r="D171" s="310"/>
      <c r="E171" s="310"/>
      <c r="F171" s="333" t="s">
        <v>790</v>
      </c>
      <c r="G171" s="310"/>
      <c r="H171" s="310" t="s">
        <v>857</v>
      </c>
      <c r="I171" s="310" t="s">
        <v>792</v>
      </c>
      <c r="J171" s="310" t="s">
        <v>841</v>
      </c>
      <c r="K171" s="358"/>
    </row>
    <row r="172" s="1" customFormat="1" ht="15" customHeight="1">
      <c r="B172" s="335"/>
      <c r="C172" s="310" t="s">
        <v>795</v>
      </c>
      <c r="D172" s="310"/>
      <c r="E172" s="310"/>
      <c r="F172" s="333" t="s">
        <v>796</v>
      </c>
      <c r="G172" s="310"/>
      <c r="H172" s="310" t="s">
        <v>857</v>
      </c>
      <c r="I172" s="310" t="s">
        <v>792</v>
      </c>
      <c r="J172" s="310">
        <v>50</v>
      </c>
      <c r="K172" s="358"/>
    </row>
    <row r="173" s="1" customFormat="1" ht="15" customHeight="1">
      <c r="B173" s="335"/>
      <c r="C173" s="310" t="s">
        <v>798</v>
      </c>
      <c r="D173" s="310"/>
      <c r="E173" s="310"/>
      <c r="F173" s="333" t="s">
        <v>790</v>
      </c>
      <c r="G173" s="310"/>
      <c r="H173" s="310" t="s">
        <v>857</v>
      </c>
      <c r="I173" s="310" t="s">
        <v>800</v>
      </c>
      <c r="J173" s="310"/>
      <c r="K173" s="358"/>
    </row>
    <row r="174" s="1" customFormat="1" ht="15" customHeight="1">
      <c r="B174" s="335"/>
      <c r="C174" s="310" t="s">
        <v>809</v>
      </c>
      <c r="D174" s="310"/>
      <c r="E174" s="310"/>
      <c r="F174" s="333" t="s">
        <v>796</v>
      </c>
      <c r="G174" s="310"/>
      <c r="H174" s="310" t="s">
        <v>857</v>
      </c>
      <c r="I174" s="310" t="s">
        <v>792</v>
      </c>
      <c r="J174" s="310">
        <v>50</v>
      </c>
      <c r="K174" s="358"/>
    </row>
    <row r="175" s="1" customFormat="1" ht="15" customHeight="1">
      <c r="B175" s="335"/>
      <c r="C175" s="310" t="s">
        <v>817</v>
      </c>
      <c r="D175" s="310"/>
      <c r="E175" s="310"/>
      <c r="F175" s="333" t="s">
        <v>796</v>
      </c>
      <c r="G175" s="310"/>
      <c r="H175" s="310" t="s">
        <v>857</v>
      </c>
      <c r="I175" s="310" t="s">
        <v>792</v>
      </c>
      <c r="J175" s="310">
        <v>50</v>
      </c>
      <c r="K175" s="358"/>
    </row>
    <row r="176" s="1" customFormat="1" ht="15" customHeight="1">
      <c r="B176" s="335"/>
      <c r="C176" s="310" t="s">
        <v>815</v>
      </c>
      <c r="D176" s="310"/>
      <c r="E176" s="310"/>
      <c r="F176" s="333" t="s">
        <v>796</v>
      </c>
      <c r="G176" s="310"/>
      <c r="H176" s="310" t="s">
        <v>857</v>
      </c>
      <c r="I176" s="310" t="s">
        <v>792</v>
      </c>
      <c r="J176" s="310">
        <v>50</v>
      </c>
      <c r="K176" s="358"/>
    </row>
    <row r="177" s="1" customFormat="1" ht="15" customHeight="1">
      <c r="B177" s="335"/>
      <c r="C177" s="310" t="s">
        <v>111</v>
      </c>
      <c r="D177" s="310"/>
      <c r="E177" s="310"/>
      <c r="F177" s="333" t="s">
        <v>790</v>
      </c>
      <c r="G177" s="310"/>
      <c r="H177" s="310" t="s">
        <v>858</v>
      </c>
      <c r="I177" s="310" t="s">
        <v>859</v>
      </c>
      <c r="J177" s="310"/>
      <c r="K177" s="358"/>
    </row>
    <row r="178" s="1" customFormat="1" ht="15" customHeight="1">
      <c r="B178" s="335"/>
      <c r="C178" s="310" t="s">
        <v>59</v>
      </c>
      <c r="D178" s="310"/>
      <c r="E178" s="310"/>
      <c r="F178" s="333" t="s">
        <v>790</v>
      </c>
      <c r="G178" s="310"/>
      <c r="H178" s="310" t="s">
        <v>860</v>
      </c>
      <c r="I178" s="310" t="s">
        <v>861</v>
      </c>
      <c r="J178" s="310">
        <v>1</v>
      </c>
      <c r="K178" s="358"/>
    </row>
    <row r="179" s="1" customFormat="1" ht="15" customHeight="1">
      <c r="B179" s="335"/>
      <c r="C179" s="310" t="s">
        <v>55</v>
      </c>
      <c r="D179" s="310"/>
      <c r="E179" s="310"/>
      <c r="F179" s="333" t="s">
        <v>790</v>
      </c>
      <c r="G179" s="310"/>
      <c r="H179" s="310" t="s">
        <v>862</v>
      </c>
      <c r="I179" s="310" t="s">
        <v>792</v>
      </c>
      <c r="J179" s="310">
        <v>20</v>
      </c>
      <c r="K179" s="358"/>
    </row>
    <row r="180" s="1" customFormat="1" ht="15" customHeight="1">
      <c r="B180" s="335"/>
      <c r="C180" s="310" t="s">
        <v>56</v>
      </c>
      <c r="D180" s="310"/>
      <c r="E180" s="310"/>
      <c r="F180" s="333" t="s">
        <v>790</v>
      </c>
      <c r="G180" s="310"/>
      <c r="H180" s="310" t="s">
        <v>863</v>
      </c>
      <c r="I180" s="310" t="s">
        <v>792</v>
      </c>
      <c r="J180" s="310">
        <v>255</v>
      </c>
      <c r="K180" s="358"/>
    </row>
    <row r="181" s="1" customFormat="1" ht="15" customHeight="1">
      <c r="B181" s="335"/>
      <c r="C181" s="310" t="s">
        <v>112</v>
      </c>
      <c r="D181" s="310"/>
      <c r="E181" s="310"/>
      <c r="F181" s="333" t="s">
        <v>790</v>
      </c>
      <c r="G181" s="310"/>
      <c r="H181" s="310" t="s">
        <v>754</v>
      </c>
      <c r="I181" s="310" t="s">
        <v>792</v>
      </c>
      <c r="J181" s="310">
        <v>10</v>
      </c>
      <c r="K181" s="358"/>
    </row>
    <row r="182" s="1" customFormat="1" ht="15" customHeight="1">
      <c r="B182" s="335"/>
      <c r="C182" s="310" t="s">
        <v>113</v>
      </c>
      <c r="D182" s="310"/>
      <c r="E182" s="310"/>
      <c r="F182" s="333" t="s">
        <v>790</v>
      </c>
      <c r="G182" s="310"/>
      <c r="H182" s="310" t="s">
        <v>864</v>
      </c>
      <c r="I182" s="310" t="s">
        <v>825</v>
      </c>
      <c r="J182" s="310"/>
      <c r="K182" s="358"/>
    </row>
    <row r="183" s="1" customFormat="1" ht="15" customHeight="1">
      <c r="B183" s="335"/>
      <c r="C183" s="310" t="s">
        <v>865</v>
      </c>
      <c r="D183" s="310"/>
      <c r="E183" s="310"/>
      <c r="F183" s="333" t="s">
        <v>790</v>
      </c>
      <c r="G183" s="310"/>
      <c r="H183" s="310" t="s">
        <v>866</v>
      </c>
      <c r="I183" s="310" t="s">
        <v>825</v>
      </c>
      <c r="J183" s="310"/>
      <c r="K183" s="358"/>
    </row>
    <row r="184" s="1" customFormat="1" ht="15" customHeight="1">
      <c r="B184" s="335"/>
      <c r="C184" s="310" t="s">
        <v>854</v>
      </c>
      <c r="D184" s="310"/>
      <c r="E184" s="310"/>
      <c r="F184" s="333" t="s">
        <v>790</v>
      </c>
      <c r="G184" s="310"/>
      <c r="H184" s="310" t="s">
        <v>867</v>
      </c>
      <c r="I184" s="310" t="s">
        <v>825</v>
      </c>
      <c r="J184" s="310"/>
      <c r="K184" s="358"/>
    </row>
    <row r="185" s="1" customFormat="1" ht="15" customHeight="1">
      <c r="B185" s="335"/>
      <c r="C185" s="310" t="s">
        <v>115</v>
      </c>
      <c r="D185" s="310"/>
      <c r="E185" s="310"/>
      <c r="F185" s="333" t="s">
        <v>796</v>
      </c>
      <c r="G185" s="310"/>
      <c r="H185" s="310" t="s">
        <v>868</v>
      </c>
      <c r="I185" s="310" t="s">
        <v>792</v>
      </c>
      <c r="J185" s="310">
        <v>50</v>
      </c>
      <c r="K185" s="358"/>
    </row>
    <row r="186" s="1" customFormat="1" ht="15" customHeight="1">
      <c r="B186" s="335"/>
      <c r="C186" s="310" t="s">
        <v>869</v>
      </c>
      <c r="D186" s="310"/>
      <c r="E186" s="310"/>
      <c r="F186" s="333" t="s">
        <v>796</v>
      </c>
      <c r="G186" s="310"/>
      <c r="H186" s="310" t="s">
        <v>870</v>
      </c>
      <c r="I186" s="310" t="s">
        <v>871</v>
      </c>
      <c r="J186" s="310"/>
      <c r="K186" s="358"/>
    </row>
    <row r="187" s="1" customFormat="1" ht="15" customHeight="1">
      <c r="B187" s="335"/>
      <c r="C187" s="310" t="s">
        <v>872</v>
      </c>
      <c r="D187" s="310"/>
      <c r="E187" s="310"/>
      <c r="F187" s="333" t="s">
        <v>796</v>
      </c>
      <c r="G187" s="310"/>
      <c r="H187" s="310" t="s">
        <v>873</v>
      </c>
      <c r="I187" s="310" t="s">
        <v>871</v>
      </c>
      <c r="J187" s="310"/>
      <c r="K187" s="358"/>
    </row>
    <row r="188" s="1" customFormat="1" ht="15" customHeight="1">
      <c r="B188" s="335"/>
      <c r="C188" s="310" t="s">
        <v>874</v>
      </c>
      <c r="D188" s="310"/>
      <c r="E188" s="310"/>
      <c r="F188" s="333" t="s">
        <v>796</v>
      </c>
      <c r="G188" s="310"/>
      <c r="H188" s="310" t="s">
        <v>875</v>
      </c>
      <c r="I188" s="310" t="s">
        <v>871</v>
      </c>
      <c r="J188" s="310"/>
      <c r="K188" s="358"/>
    </row>
    <row r="189" s="1" customFormat="1" ht="15" customHeight="1">
      <c r="B189" s="335"/>
      <c r="C189" s="371" t="s">
        <v>876</v>
      </c>
      <c r="D189" s="310"/>
      <c r="E189" s="310"/>
      <c r="F189" s="333" t="s">
        <v>796</v>
      </c>
      <c r="G189" s="310"/>
      <c r="H189" s="310" t="s">
        <v>877</v>
      </c>
      <c r="I189" s="310" t="s">
        <v>878</v>
      </c>
      <c r="J189" s="372" t="s">
        <v>879</v>
      </c>
      <c r="K189" s="358"/>
    </row>
    <row r="190" s="17" customFormat="1" ht="15" customHeight="1">
      <c r="B190" s="373"/>
      <c r="C190" s="374" t="s">
        <v>880</v>
      </c>
      <c r="D190" s="375"/>
      <c r="E190" s="375"/>
      <c r="F190" s="376" t="s">
        <v>796</v>
      </c>
      <c r="G190" s="375"/>
      <c r="H190" s="375" t="s">
        <v>881</v>
      </c>
      <c r="I190" s="375" t="s">
        <v>878</v>
      </c>
      <c r="J190" s="377" t="s">
        <v>879</v>
      </c>
      <c r="K190" s="378"/>
    </row>
    <row r="191" s="1" customFormat="1" ht="15" customHeight="1">
      <c r="B191" s="335"/>
      <c r="C191" s="371" t="s">
        <v>44</v>
      </c>
      <c r="D191" s="310"/>
      <c r="E191" s="310"/>
      <c r="F191" s="333" t="s">
        <v>790</v>
      </c>
      <c r="G191" s="310"/>
      <c r="H191" s="307" t="s">
        <v>882</v>
      </c>
      <c r="I191" s="310" t="s">
        <v>883</v>
      </c>
      <c r="J191" s="310"/>
      <c r="K191" s="358"/>
    </row>
    <row r="192" s="1" customFormat="1" ht="15" customHeight="1">
      <c r="B192" s="335"/>
      <c r="C192" s="371" t="s">
        <v>884</v>
      </c>
      <c r="D192" s="310"/>
      <c r="E192" s="310"/>
      <c r="F192" s="333" t="s">
        <v>790</v>
      </c>
      <c r="G192" s="310"/>
      <c r="H192" s="310" t="s">
        <v>885</v>
      </c>
      <c r="I192" s="310" t="s">
        <v>825</v>
      </c>
      <c r="J192" s="310"/>
      <c r="K192" s="358"/>
    </row>
    <row r="193" s="1" customFormat="1" ht="15" customHeight="1">
      <c r="B193" s="335"/>
      <c r="C193" s="371" t="s">
        <v>886</v>
      </c>
      <c r="D193" s="310"/>
      <c r="E193" s="310"/>
      <c r="F193" s="333" t="s">
        <v>790</v>
      </c>
      <c r="G193" s="310"/>
      <c r="H193" s="310" t="s">
        <v>887</v>
      </c>
      <c r="I193" s="310" t="s">
        <v>825</v>
      </c>
      <c r="J193" s="310"/>
      <c r="K193" s="358"/>
    </row>
    <row r="194" s="1" customFormat="1" ht="15" customHeight="1">
      <c r="B194" s="335"/>
      <c r="C194" s="371" t="s">
        <v>888</v>
      </c>
      <c r="D194" s="310"/>
      <c r="E194" s="310"/>
      <c r="F194" s="333" t="s">
        <v>796</v>
      </c>
      <c r="G194" s="310"/>
      <c r="H194" s="310" t="s">
        <v>889</v>
      </c>
      <c r="I194" s="310" t="s">
        <v>825</v>
      </c>
      <c r="J194" s="310"/>
      <c r="K194" s="358"/>
    </row>
    <row r="195" s="1" customFormat="1" ht="15" customHeight="1">
      <c r="B195" s="364"/>
      <c r="C195" s="379"/>
      <c r="D195" s="344"/>
      <c r="E195" s="344"/>
      <c r="F195" s="344"/>
      <c r="G195" s="344"/>
      <c r="H195" s="344"/>
      <c r="I195" s="344"/>
      <c r="J195" s="344"/>
      <c r="K195" s="365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46"/>
      <c r="C197" s="356"/>
      <c r="D197" s="356"/>
      <c r="E197" s="356"/>
      <c r="F197" s="366"/>
      <c r="G197" s="356"/>
      <c r="H197" s="356"/>
      <c r="I197" s="356"/>
      <c r="J197" s="356"/>
      <c r="K197" s="346"/>
    </row>
    <row r="198" s="1" customFormat="1" ht="18.75" customHeight="1">
      <c r="B198" s="318"/>
      <c r="C198" s="318"/>
      <c r="D198" s="318"/>
      <c r="E198" s="318"/>
      <c r="F198" s="318"/>
      <c r="G198" s="318"/>
      <c r="H198" s="318"/>
      <c r="I198" s="318"/>
      <c r="J198" s="318"/>
      <c r="K198" s="318"/>
    </row>
    <row r="199" s="1" customFormat="1" ht="13.5">
      <c r="B199" s="297"/>
      <c r="C199" s="298"/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1">
      <c r="B200" s="300"/>
      <c r="C200" s="301" t="s">
        <v>890</v>
      </c>
      <c r="D200" s="301"/>
      <c r="E200" s="301"/>
      <c r="F200" s="301"/>
      <c r="G200" s="301"/>
      <c r="H200" s="301"/>
      <c r="I200" s="301"/>
      <c r="J200" s="301"/>
      <c r="K200" s="302"/>
    </row>
    <row r="201" s="1" customFormat="1" ht="25.5" customHeight="1">
      <c r="B201" s="300"/>
      <c r="C201" s="380" t="s">
        <v>891</v>
      </c>
      <c r="D201" s="380"/>
      <c r="E201" s="380"/>
      <c r="F201" s="380" t="s">
        <v>892</v>
      </c>
      <c r="G201" s="381"/>
      <c r="H201" s="380" t="s">
        <v>893</v>
      </c>
      <c r="I201" s="380"/>
      <c r="J201" s="380"/>
      <c r="K201" s="302"/>
    </row>
    <row r="202" s="1" customFormat="1" ht="5.25" customHeight="1">
      <c r="B202" s="335"/>
      <c r="C202" s="330"/>
      <c r="D202" s="330"/>
      <c r="E202" s="330"/>
      <c r="F202" s="330"/>
      <c r="G202" s="356"/>
      <c r="H202" s="330"/>
      <c r="I202" s="330"/>
      <c r="J202" s="330"/>
      <c r="K202" s="358"/>
    </row>
    <row r="203" s="1" customFormat="1" ht="15" customHeight="1">
      <c r="B203" s="335"/>
      <c r="C203" s="310" t="s">
        <v>883</v>
      </c>
      <c r="D203" s="310"/>
      <c r="E203" s="310"/>
      <c r="F203" s="333" t="s">
        <v>45</v>
      </c>
      <c r="G203" s="310"/>
      <c r="H203" s="310" t="s">
        <v>894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46</v>
      </c>
      <c r="G204" s="310"/>
      <c r="H204" s="310" t="s">
        <v>895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49</v>
      </c>
      <c r="G205" s="310"/>
      <c r="H205" s="310" t="s">
        <v>896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47</v>
      </c>
      <c r="G206" s="310"/>
      <c r="H206" s="310" t="s">
        <v>897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 t="s">
        <v>48</v>
      </c>
      <c r="G207" s="310"/>
      <c r="H207" s="310" t="s">
        <v>898</v>
      </c>
      <c r="I207" s="310"/>
      <c r="J207" s="310"/>
      <c r="K207" s="358"/>
    </row>
    <row r="208" s="1" customFormat="1" ht="15" customHeight="1">
      <c r="B208" s="335"/>
      <c r="C208" s="310"/>
      <c r="D208" s="310"/>
      <c r="E208" s="310"/>
      <c r="F208" s="333"/>
      <c r="G208" s="310"/>
      <c r="H208" s="310"/>
      <c r="I208" s="310"/>
      <c r="J208" s="310"/>
      <c r="K208" s="358"/>
    </row>
    <row r="209" s="1" customFormat="1" ht="15" customHeight="1">
      <c r="B209" s="335"/>
      <c r="C209" s="310" t="s">
        <v>837</v>
      </c>
      <c r="D209" s="310"/>
      <c r="E209" s="310"/>
      <c r="F209" s="333" t="s">
        <v>80</v>
      </c>
      <c r="G209" s="310"/>
      <c r="H209" s="310" t="s">
        <v>899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733</v>
      </c>
      <c r="G210" s="310"/>
      <c r="H210" s="310" t="s">
        <v>734</v>
      </c>
      <c r="I210" s="310"/>
      <c r="J210" s="310"/>
      <c r="K210" s="358"/>
    </row>
    <row r="211" s="1" customFormat="1" ht="15" customHeight="1">
      <c r="B211" s="335"/>
      <c r="C211" s="310"/>
      <c r="D211" s="310"/>
      <c r="E211" s="310"/>
      <c r="F211" s="333" t="s">
        <v>731</v>
      </c>
      <c r="G211" s="310"/>
      <c r="H211" s="310" t="s">
        <v>900</v>
      </c>
      <c r="I211" s="310"/>
      <c r="J211" s="310"/>
      <c r="K211" s="358"/>
    </row>
    <row r="212" s="1" customFormat="1" ht="15" customHeight="1">
      <c r="B212" s="382"/>
      <c r="C212" s="310"/>
      <c r="D212" s="310"/>
      <c r="E212" s="310"/>
      <c r="F212" s="333" t="s">
        <v>735</v>
      </c>
      <c r="G212" s="371"/>
      <c r="H212" s="362" t="s">
        <v>736</v>
      </c>
      <c r="I212" s="362"/>
      <c r="J212" s="362"/>
      <c r="K212" s="383"/>
    </row>
    <row r="213" s="1" customFormat="1" ht="15" customHeight="1">
      <c r="B213" s="382"/>
      <c r="C213" s="310"/>
      <c r="D213" s="310"/>
      <c r="E213" s="310"/>
      <c r="F213" s="333" t="s">
        <v>737</v>
      </c>
      <c r="G213" s="371"/>
      <c r="H213" s="362" t="s">
        <v>901</v>
      </c>
      <c r="I213" s="362"/>
      <c r="J213" s="362"/>
      <c r="K213" s="383"/>
    </row>
    <row r="214" s="1" customFormat="1" ht="15" customHeight="1">
      <c r="B214" s="382"/>
      <c r="C214" s="310"/>
      <c r="D214" s="310"/>
      <c r="E214" s="310"/>
      <c r="F214" s="333"/>
      <c r="G214" s="371"/>
      <c r="H214" s="362"/>
      <c r="I214" s="362"/>
      <c r="J214" s="362"/>
      <c r="K214" s="383"/>
    </row>
    <row r="215" s="1" customFormat="1" ht="15" customHeight="1">
      <c r="B215" s="382"/>
      <c r="C215" s="310" t="s">
        <v>861</v>
      </c>
      <c r="D215" s="310"/>
      <c r="E215" s="310"/>
      <c r="F215" s="333">
        <v>1</v>
      </c>
      <c r="G215" s="371"/>
      <c r="H215" s="362" t="s">
        <v>902</v>
      </c>
      <c r="I215" s="362"/>
      <c r="J215" s="362"/>
      <c r="K215" s="383"/>
    </row>
    <row r="216" s="1" customFormat="1" ht="15" customHeight="1">
      <c r="B216" s="382"/>
      <c r="C216" s="310"/>
      <c r="D216" s="310"/>
      <c r="E216" s="310"/>
      <c r="F216" s="333">
        <v>2</v>
      </c>
      <c r="G216" s="371"/>
      <c r="H216" s="362" t="s">
        <v>903</v>
      </c>
      <c r="I216" s="362"/>
      <c r="J216" s="362"/>
      <c r="K216" s="383"/>
    </row>
    <row r="217" s="1" customFormat="1" ht="15" customHeight="1">
      <c r="B217" s="382"/>
      <c r="C217" s="310"/>
      <c r="D217" s="310"/>
      <c r="E217" s="310"/>
      <c r="F217" s="333">
        <v>3</v>
      </c>
      <c r="G217" s="371"/>
      <c r="H217" s="362" t="s">
        <v>904</v>
      </c>
      <c r="I217" s="362"/>
      <c r="J217" s="362"/>
      <c r="K217" s="383"/>
    </row>
    <row r="218" s="1" customFormat="1" ht="15" customHeight="1">
      <c r="B218" s="382"/>
      <c r="C218" s="310"/>
      <c r="D218" s="310"/>
      <c r="E218" s="310"/>
      <c r="F218" s="333">
        <v>4</v>
      </c>
      <c r="G218" s="371"/>
      <c r="H218" s="362" t="s">
        <v>905</v>
      </c>
      <c r="I218" s="362"/>
      <c r="J218" s="362"/>
      <c r="K218" s="383"/>
    </row>
    <row r="219" s="1" customFormat="1" ht="12.75" customHeight="1">
      <c r="B219" s="384"/>
      <c r="C219" s="385"/>
      <c r="D219" s="385"/>
      <c r="E219" s="385"/>
      <c r="F219" s="385"/>
      <c r="G219" s="385"/>
      <c r="H219" s="385"/>
      <c r="I219" s="385"/>
      <c r="J219" s="385"/>
      <c r="K219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Křehla Milan</dc:creator>
  <cp:lastModifiedBy>Křehla Milan</cp:lastModifiedBy>
  <dcterms:created xsi:type="dcterms:W3CDTF">2024-09-09T06:26:57Z</dcterms:created>
  <dcterms:modified xsi:type="dcterms:W3CDTF">2024-09-09T06:27:02Z</dcterms:modified>
</cp:coreProperties>
</file>